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Alain\Documents\CDTA\2024_2025\Critérium\"/>
    </mc:Choice>
  </mc:AlternateContent>
  <xr:revisionPtr revIDLastSave="0" documentId="8_{C661614E-7F17-4B71-8437-1BFFD517A2F5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Individuel" sheetId="1" r:id="rId1"/>
    <sheet name="Equipe" sheetId="2" r:id="rId2"/>
  </sheets>
  <definedNames>
    <definedName name="Excel_BuiltIn__FilterDatabase_1">Individuel!$A$96:$E$202</definedName>
    <definedName name="Excel_BuiltIn__FilterDatabase_1_1">Individuel!$A$4:$J$4</definedName>
    <definedName name="Saison">NA()</definedName>
    <definedName name="_xlnm.Print_Area" localSheetId="0">Individuel!$A$1:$K$228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2" i="1" l="1"/>
  <c r="J145" i="1"/>
  <c r="J140" i="1"/>
  <c r="J146" i="1"/>
  <c r="D22" i="2" s="1"/>
  <c r="J147" i="1"/>
  <c r="J148" i="1"/>
  <c r="J116" i="1"/>
  <c r="J113" i="1"/>
  <c r="K99" i="1"/>
  <c r="K111" i="1"/>
  <c r="K112" i="1"/>
  <c r="K129" i="1"/>
  <c r="K169" i="1"/>
  <c r="K130" i="1"/>
  <c r="K142" i="1"/>
  <c r="K113" i="1"/>
  <c r="K114" i="1"/>
  <c r="K115" i="1"/>
  <c r="K116" i="1"/>
  <c r="K143" i="1"/>
  <c r="K101" i="1"/>
  <c r="K131" i="1"/>
  <c r="K144" i="1"/>
  <c r="K145" i="1"/>
  <c r="K170" i="1"/>
  <c r="K163" i="1"/>
  <c r="K98" i="1"/>
  <c r="K164" i="1"/>
  <c r="K139" i="1"/>
  <c r="K165" i="1"/>
  <c r="K109" i="1"/>
  <c r="K166" i="1"/>
  <c r="K140" i="1"/>
  <c r="K167" i="1"/>
  <c r="K128" i="1"/>
  <c r="K135" i="1"/>
  <c r="K154" i="1"/>
  <c r="K155" i="1"/>
  <c r="J118" i="1"/>
  <c r="J119" i="1"/>
  <c r="K133" i="1"/>
  <c r="K104" i="1"/>
  <c r="K148" i="1"/>
  <c r="K105" i="1"/>
  <c r="K117" i="1"/>
  <c r="K118" i="1"/>
  <c r="K119" i="1"/>
  <c r="K149" i="1"/>
  <c r="K150" i="1"/>
  <c r="K151" i="1"/>
  <c r="K120" i="1"/>
  <c r="K121" i="1"/>
  <c r="K122" i="1"/>
  <c r="K134" i="1"/>
  <c r="K152" i="1"/>
  <c r="K153" i="1"/>
  <c r="K53" i="1"/>
  <c r="K69" i="1"/>
  <c r="K60" i="1"/>
  <c r="J39" i="1"/>
  <c r="K32" i="1"/>
  <c r="K31" i="1"/>
  <c r="K38" i="1"/>
  <c r="K39" i="1"/>
  <c r="K40" i="1"/>
  <c r="K24" i="1"/>
  <c r="K14" i="1"/>
  <c r="D24" i="2"/>
  <c r="F12" i="2"/>
  <c r="G12" i="2" s="1"/>
  <c r="D12" i="2"/>
  <c r="D11" i="2"/>
  <c r="I206" i="1"/>
  <c r="H206" i="1"/>
  <c r="G206" i="1"/>
  <c r="F206" i="1"/>
  <c r="E206" i="1"/>
  <c r="D206" i="1"/>
  <c r="I204" i="1"/>
  <c r="I209" i="1" s="1"/>
  <c r="H204" i="1"/>
  <c r="H209" i="1" s="1"/>
  <c r="G204" i="1"/>
  <c r="G209" i="1" s="1"/>
  <c r="F204" i="1"/>
  <c r="F209" i="1" s="1"/>
  <c r="E204" i="1"/>
  <c r="E209" i="1" s="1"/>
  <c r="D204" i="1"/>
  <c r="I203" i="1"/>
  <c r="I208" i="1" s="1"/>
  <c r="H203" i="1"/>
  <c r="H208" i="1" s="1"/>
  <c r="G203" i="1"/>
  <c r="G208" i="1" s="1"/>
  <c r="F203" i="1"/>
  <c r="F208" i="1" s="1"/>
  <c r="E203" i="1"/>
  <c r="E208" i="1" s="1"/>
  <c r="D203" i="1"/>
  <c r="I198" i="1"/>
  <c r="H198" i="1"/>
  <c r="G198" i="1"/>
  <c r="F198" i="1"/>
  <c r="E198" i="1"/>
  <c r="D198" i="1"/>
  <c r="I197" i="1"/>
  <c r="H197" i="1"/>
  <c r="G197" i="1"/>
  <c r="F197" i="1"/>
  <c r="E197" i="1"/>
  <c r="D197" i="1"/>
  <c r="I196" i="1"/>
  <c r="H196" i="1"/>
  <c r="G196" i="1"/>
  <c r="F196" i="1"/>
  <c r="E196" i="1"/>
  <c r="D196" i="1"/>
  <c r="I195" i="1"/>
  <c r="H195" i="1"/>
  <c r="G195" i="1"/>
  <c r="F195" i="1"/>
  <c r="E195" i="1"/>
  <c r="D195" i="1"/>
  <c r="I194" i="1"/>
  <c r="H194" i="1"/>
  <c r="G194" i="1"/>
  <c r="F194" i="1"/>
  <c r="E194" i="1"/>
  <c r="D194" i="1"/>
  <c r="I193" i="1"/>
  <c r="H193" i="1"/>
  <c r="G193" i="1"/>
  <c r="F193" i="1"/>
  <c r="E193" i="1"/>
  <c r="D193" i="1"/>
  <c r="I192" i="1"/>
  <c r="H192" i="1"/>
  <c r="G192" i="1"/>
  <c r="F192" i="1"/>
  <c r="E192" i="1"/>
  <c r="D192" i="1"/>
  <c r="I191" i="1"/>
  <c r="H191" i="1"/>
  <c r="G191" i="1"/>
  <c r="F191" i="1"/>
  <c r="E191" i="1"/>
  <c r="D191" i="1"/>
  <c r="I190" i="1"/>
  <c r="H190" i="1"/>
  <c r="G190" i="1"/>
  <c r="F190" i="1"/>
  <c r="E190" i="1"/>
  <c r="D190" i="1"/>
  <c r="I189" i="1"/>
  <c r="H189" i="1"/>
  <c r="G189" i="1"/>
  <c r="F189" i="1"/>
  <c r="E189" i="1"/>
  <c r="D189" i="1"/>
  <c r="I188" i="1"/>
  <c r="H188" i="1"/>
  <c r="G188" i="1"/>
  <c r="F188" i="1"/>
  <c r="E188" i="1"/>
  <c r="D188" i="1"/>
  <c r="I187" i="1"/>
  <c r="H187" i="1"/>
  <c r="G187" i="1"/>
  <c r="F187" i="1"/>
  <c r="E187" i="1"/>
  <c r="D187" i="1"/>
  <c r="I186" i="1"/>
  <c r="H186" i="1"/>
  <c r="G186" i="1"/>
  <c r="G199" i="1" s="1"/>
  <c r="F186" i="1"/>
  <c r="E186" i="1"/>
  <c r="D186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J170" i="1"/>
  <c r="J144" i="1"/>
  <c r="J131" i="1"/>
  <c r="F23" i="2" s="1"/>
  <c r="J101" i="1"/>
  <c r="J143" i="1"/>
  <c r="J115" i="1"/>
  <c r="J114" i="1"/>
  <c r="J130" i="1"/>
  <c r="J169" i="1"/>
  <c r="J129" i="1"/>
  <c r="J112" i="1"/>
  <c r="D20" i="2" s="1"/>
  <c r="J111" i="1"/>
  <c r="J99" i="1"/>
  <c r="K110" i="1"/>
  <c r="J110" i="1"/>
  <c r="K141" i="1"/>
  <c r="J141" i="1"/>
  <c r="K168" i="1"/>
  <c r="J168" i="1"/>
  <c r="J128" i="1"/>
  <c r="J167" i="1"/>
  <c r="J166" i="1"/>
  <c r="J109" i="1"/>
  <c r="F24" i="2" s="1"/>
  <c r="J165" i="1"/>
  <c r="J139" i="1"/>
  <c r="J164" i="1"/>
  <c r="J98" i="1"/>
  <c r="J163" i="1"/>
  <c r="K127" i="1"/>
  <c r="J127" i="1"/>
  <c r="K162" i="1"/>
  <c r="J162" i="1"/>
  <c r="K161" i="1"/>
  <c r="J161" i="1"/>
  <c r="K100" i="1"/>
  <c r="J100" i="1"/>
  <c r="K126" i="1"/>
  <c r="J126" i="1"/>
  <c r="K125" i="1"/>
  <c r="J125" i="1"/>
  <c r="K160" i="1"/>
  <c r="J160" i="1"/>
  <c r="K159" i="1"/>
  <c r="J159" i="1"/>
  <c r="K124" i="1"/>
  <c r="J124" i="1"/>
  <c r="F19" i="2" s="1"/>
  <c r="K158" i="1"/>
  <c r="J158" i="1"/>
  <c r="K102" i="1"/>
  <c r="J102" i="1"/>
  <c r="K157" i="1"/>
  <c r="J157" i="1"/>
  <c r="K138" i="1"/>
  <c r="J138" i="1"/>
  <c r="K137" i="1"/>
  <c r="J137" i="1"/>
  <c r="K108" i="1"/>
  <c r="J108" i="1"/>
  <c r="F21" i="2" s="1"/>
  <c r="K156" i="1"/>
  <c r="J156" i="1"/>
  <c r="K136" i="1"/>
  <c r="J136" i="1"/>
  <c r="D19" i="2" s="1"/>
  <c r="G19" i="2" s="1"/>
  <c r="K107" i="1"/>
  <c r="J107" i="1"/>
  <c r="K97" i="1"/>
  <c r="J97" i="1"/>
  <c r="K123" i="1"/>
  <c r="J123" i="1"/>
  <c r="J155" i="1"/>
  <c r="J154" i="1"/>
  <c r="D21" i="2" s="1"/>
  <c r="J135" i="1"/>
  <c r="K106" i="1"/>
  <c r="J106" i="1"/>
  <c r="J153" i="1"/>
  <c r="J152" i="1"/>
  <c r="J134" i="1"/>
  <c r="J122" i="1"/>
  <c r="F20" i="2" s="1"/>
  <c r="J121" i="1"/>
  <c r="J120" i="1"/>
  <c r="J151" i="1"/>
  <c r="J150" i="1"/>
  <c r="J149" i="1"/>
  <c r="J117" i="1"/>
  <c r="J105" i="1"/>
  <c r="J104" i="1"/>
  <c r="J133" i="1"/>
  <c r="K147" i="1"/>
  <c r="F22" i="2"/>
  <c r="K146" i="1"/>
  <c r="K132" i="1"/>
  <c r="J132" i="1"/>
  <c r="K103" i="1"/>
  <c r="J103" i="1"/>
  <c r="D23" i="2" s="1"/>
  <c r="K93" i="1"/>
  <c r="J93" i="1"/>
  <c r="K94" i="1"/>
  <c r="J94" i="1"/>
  <c r="A93" i="1"/>
  <c r="A94" i="1" s="1"/>
  <c r="K92" i="1"/>
  <c r="J92" i="1"/>
  <c r="K88" i="1"/>
  <c r="J88" i="1"/>
  <c r="K86" i="1"/>
  <c r="J86" i="1"/>
  <c r="A87" i="1"/>
  <c r="K87" i="1"/>
  <c r="J87" i="1"/>
  <c r="K83" i="1"/>
  <c r="J83" i="1"/>
  <c r="K82" i="1"/>
  <c r="J82" i="1"/>
  <c r="A82" i="1"/>
  <c r="A83" i="1" s="1"/>
  <c r="K81" i="1"/>
  <c r="J81" i="1"/>
  <c r="K78" i="1"/>
  <c r="J78" i="1"/>
  <c r="K77" i="1"/>
  <c r="J77" i="1"/>
  <c r="I75" i="1"/>
  <c r="H75" i="1"/>
  <c r="G75" i="1"/>
  <c r="F75" i="1"/>
  <c r="E75" i="1"/>
  <c r="D75" i="1"/>
  <c r="I74" i="1"/>
  <c r="H74" i="1"/>
  <c r="G74" i="1"/>
  <c r="F74" i="1"/>
  <c r="E74" i="1"/>
  <c r="D74" i="1"/>
  <c r="K72" i="1"/>
  <c r="J72" i="1"/>
  <c r="K71" i="1"/>
  <c r="J71" i="1"/>
  <c r="K57" i="1"/>
  <c r="J57" i="1"/>
  <c r="K51" i="1"/>
  <c r="J51" i="1"/>
  <c r="K49" i="1"/>
  <c r="J49" i="1"/>
  <c r="K45" i="1"/>
  <c r="J45" i="1"/>
  <c r="K56" i="1"/>
  <c r="J56" i="1"/>
  <c r="K54" i="1"/>
  <c r="J54" i="1"/>
  <c r="J69" i="1"/>
  <c r="J53" i="1"/>
  <c r="K68" i="1"/>
  <c r="J68" i="1"/>
  <c r="K67" i="1"/>
  <c r="J67" i="1"/>
  <c r="D13" i="2" s="1"/>
  <c r="K46" i="1"/>
  <c r="J46" i="1"/>
  <c r="F11" i="2" s="1"/>
  <c r="G11" i="2" s="1"/>
  <c r="K55" i="1"/>
  <c r="J55" i="1"/>
  <c r="D10" i="2" s="1"/>
  <c r="K66" i="1"/>
  <c r="J66" i="1"/>
  <c r="J60" i="1"/>
  <c r="K62" i="1"/>
  <c r="J62" i="1"/>
  <c r="K65" i="1"/>
  <c r="J65" i="1"/>
  <c r="K64" i="1"/>
  <c r="J64" i="1"/>
  <c r="K59" i="1"/>
  <c r="J59" i="1"/>
  <c r="K58" i="1"/>
  <c r="J58" i="1"/>
  <c r="K50" i="1"/>
  <c r="J50" i="1"/>
  <c r="K52" i="1"/>
  <c r="J52" i="1"/>
  <c r="K61" i="1"/>
  <c r="J61" i="1"/>
  <c r="F13" i="2" s="1"/>
  <c r="K63" i="1"/>
  <c r="J63" i="1"/>
  <c r="K47" i="1"/>
  <c r="J47" i="1"/>
  <c r="K48" i="1"/>
  <c r="J48" i="1"/>
  <c r="K70" i="1"/>
  <c r="J70" i="1"/>
  <c r="F10" i="2" s="1"/>
  <c r="K42" i="1"/>
  <c r="J42" i="1"/>
  <c r="K41" i="1"/>
  <c r="J41" i="1"/>
  <c r="J40" i="1"/>
  <c r="J38" i="1"/>
  <c r="J31" i="1"/>
  <c r="J32" i="1"/>
  <c r="K35" i="1"/>
  <c r="J35" i="1"/>
  <c r="K37" i="1"/>
  <c r="J37" i="1"/>
  <c r="K36" i="1"/>
  <c r="J36" i="1"/>
  <c r="A33" i="1"/>
  <c r="A34" i="1" s="1"/>
  <c r="A35" i="1" s="1"/>
  <c r="A36" i="1" s="1"/>
  <c r="A37" i="1" s="1"/>
  <c r="A38" i="1" s="1"/>
  <c r="A39" i="1" s="1"/>
  <c r="A40" i="1" s="1"/>
  <c r="A41" i="1" s="1"/>
  <c r="A42" i="1" s="1"/>
  <c r="K34" i="1"/>
  <c r="J34" i="1"/>
  <c r="A32" i="1"/>
  <c r="K33" i="1"/>
  <c r="J33" i="1"/>
  <c r="K28" i="1"/>
  <c r="J28" i="1"/>
  <c r="K27" i="1"/>
  <c r="J27" i="1"/>
  <c r="K26" i="1"/>
  <c r="J26" i="1"/>
  <c r="K25" i="1"/>
  <c r="J25" i="1"/>
  <c r="J24" i="1"/>
  <c r="K23" i="1"/>
  <c r="J23" i="1"/>
  <c r="K18" i="1"/>
  <c r="J18" i="1"/>
  <c r="K17" i="1"/>
  <c r="J17" i="1"/>
  <c r="K16" i="1"/>
  <c r="J16" i="1"/>
  <c r="K13" i="1"/>
  <c r="J13" i="1"/>
  <c r="J14" i="1"/>
  <c r="K15" i="1"/>
  <c r="J15" i="1"/>
  <c r="J10" i="1"/>
  <c r="K9" i="1"/>
  <c r="J9" i="1"/>
  <c r="K8" i="1"/>
  <c r="J8" i="1"/>
  <c r="A8" i="1"/>
  <c r="K7" i="1"/>
  <c r="J7" i="1"/>
  <c r="I5" i="1"/>
  <c r="H5" i="1"/>
  <c r="G5" i="1"/>
  <c r="F5" i="1"/>
  <c r="E5" i="1"/>
  <c r="D5" i="1"/>
  <c r="G21" i="2" l="1"/>
  <c r="J204" i="1"/>
  <c r="G210" i="1"/>
  <c r="G211" i="1" s="1"/>
  <c r="H210" i="1"/>
  <c r="H211" i="1" s="1"/>
  <c r="E199" i="1"/>
  <c r="I199" i="1"/>
  <c r="F199" i="1"/>
  <c r="J187" i="1"/>
  <c r="J191" i="1"/>
  <c r="J195" i="1"/>
  <c r="J197" i="1"/>
  <c r="J203" i="1"/>
  <c r="J206" i="1"/>
  <c r="D199" i="1"/>
  <c r="H199" i="1"/>
  <c r="J188" i="1"/>
  <c r="J189" i="1"/>
  <c r="J190" i="1"/>
  <c r="J192" i="1"/>
  <c r="J193" i="1"/>
  <c r="J194" i="1"/>
  <c r="J196" i="1"/>
  <c r="J198" i="1"/>
  <c r="G20" i="2"/>
  <c r="E210" i="1"/>
  <c r="E211" i="1" s="1"/>
  <c r="I210" i="1"/>
  <c r="I211" i="1" s="1"/>
  <c r="G10" i="2"/>
  <c r="G13" i="2"/>
  <c r="G23" i="2"/>
  <c r="G22" i="2"/>
  <c r="F210" i="1"/>
  <c r="F211" i="1" s="1"/>
  <c r="G24" i="2"/>
  <c r="J186" i="1"/>
  <c r="D209" i="1"/>
  <c r="J209" i="1" s="1"/>
  <c r="D208" i="1"/>
  <c r="J199" i="1" l="1"/>
  <c r="D210" i="1"/>
  <c r="J208" i="1"/>
  <c r="D211" i="1" l="1"/>
  <c r="J211" i="1" s="1"/>
  <c r="J210" i="1"/>
</calcChain>
</file>

<file path=xl/sharedStrings.xml><?xml version="1.0" encoding="utf-8"?>
<sst xmlns="http://schemas.openxmlformats.org/spreadsheetml/2006/main" count="368" uniqueCount="174">
  <si>
    <t>CRITERIUM DE L'AIN</t>
  </si>
  <si>
    <t>Saison 2024 - 2025</t>
  </si>
  <si>
    <t>28 et 29
sep 2024</t>
  </si>
  <si>
    <t>12 et 13
oct 2024</t>
  </si>
  <si>
    <t>26 et 27
oct 2024</t>
  </si>
  <si>
    <t>9 et 10
nov 2024</t>
  </si>
  <si>
    <t>23 et 24
nov 2024</t>
  </si>
  <si>
    <t>7 et 8
déc 2024</t>
  </si>
  <si>
    <t>Nombre
de tirs
ou</t>
  </si>
  <si>
    <t>CARABINE</t>
  </si>
  <si>
    <t>TSJ</t>
  </si>
  <si>
    <t>STMB</t>
  </si>
  <si>
    <t>STPA</t>
  </si>
  <si>
    <t>USO</t>
  </si>
  <si>
    <t>LPB</t>
  </si>
  <si>
    <t>STBB</t>
  </si>
  <si>
    <t>Total points</t>
  </si>
  <si>
    <t>Poussins</t>
  </si>
  <si>
    <t>/300</t>
  </si>
  <si>
    <t>LOPEZ Jules</t>
  </si>
  <si>
    <t>CTB</t>
  </si>
  <si>
    <t xml:space="preserve"> </t>
  </si>
  <si>
    <t>Benjamins</t>
  </si>
  <si>
    <t>CHARMETTE Raphael</t>
  </si>
  <si>
    <t>GALLET Thibault</t>
  </si>
  <si>
    <t>GIROUD Calyssa</t>
  </si>
  <si>
    <t>PIROUX Louis</t>
  </si>
  <si>
    <t>Minimes</t>
  </si>
  <si>
    <t>/400</t>
  </si>
  <si>
    <t>FAYARD Marlon</t>
  </si>
  <si>
    <t>NIGRI Onaelle</t>
  </si>
  <si>
    <t>Cadets</t>
  </si>
  <si>
    <t>BEAU Guillaume</t>
  </si>
  <si>
    <t>CERVELLIN Enzo</t>
  </si>
  <si>
    <t>CHAPUIS Enzo</t>
  </si>
  <si>
    <t>CHARNAY Sacha</t>
  </si>
  <si>
    <t>CHARNAY Yannis</t>
  </si>
  <si>
    <t>FION Thomas</t>
  </si>
  <si>
    <t>GIROUD Loreleï</t>
  </si>
  <si>
    <t>INNOCENZI Maël</t>
  </si>
  <si>
    <t>Juniors / Dames / Seniors</t>
  </si>
  <si>
    <t>VENET Léna</t>
  </si>
  <si>
    <t>ALLOMBERT BLANC Sylvie</t>
  </si>
  <si>
    <t>BEAUME Celia</t>
  </si>
  <si>
    <t>BONNAND Weilin</t>
  </si>
  <si>
    <t>CARTIER Bruno</t>
  </si>
  <si>
    <t>CHAUDIER Dominique</t>
  </si>
  <si>
    <t>CORREAUD André</t>
  </si>
  <si>
    <t>CULAS Audric</t>
  </si>
  <si>
    <t>DHONT Hugo</t>
  </si>
  <si>
    <t>ELBAZE Denis</t>
  </si>
  <si>
    <t>ELBAZE Patricia</t>
  </si>
  <si>
    <t>HORLAVILLE Yelena</t>
  </si>
  <si>
    <t>KICHNAMA Raphael</t>
  </si>
  <si>
    <t>LACROIX Lauriane</t>
  </si>
  <si>
    <t>LANDIM MONTEIRO Frédérique</t>
  </si>
  <si>
    <t>LARGE Léonie</t>
  </si>
  <si>
    <t>LOVEY Régis</t>
  </si>
  <si>
    <t>MACHURAUX Laurie</t>
  </si>
  <si>
    <t>MARAIS Alexis</t>
  </si>
  <si>
    <t>MAUGEN Hervé</t>
  </si>
  <si>
    <t>RENAULT Nathalie</t>
  </si>
  <si>
    <t>VALDATI Jean-Christophe</t>
  </si>
  <si>
    <t>VEILLE Amaury</t>
  </si>
  <si>
    <t>VENET Eric</t>
  </si>
  <si>
    <t>VILLEMOT Mickael</t>
  </si>
  <si>
    <t>WARRIN Cyrille</t>
  </si>
  <si>
    <t>PISTOLET</t>
  </si>
  <si>
    <t>RIVIERE Thomas</t>
  </si>
  <si>
    <t>GIROUD Tehana</t>
  </si>
  <si>
    <t>RIVIERE Romain</t>
  </si>
  <si>
    <t>VEILLE Amélia</t>
  </si>
  <si>
    <t>BECANOVIC Zvezdan</t>
  </si>
  <si>
    <t>GESTER Quentin</t>
  </si>
  <si>
    <t>CHARPY Jules</t>
  </si>
  <si>
    <t>BAZENET Frédéric</t>
  </si>
  <si>
    <t>BEAU Jean-Benoit</t>
  </si>
  <si>
    <t>BECANOVIC Malvina</t>
  </si>
  <si>
    <t>BECANOVIC Vladan</t>
  </si>
  <si>
    <t>BERNON Alice</t>
  </si>
  <si>
    <t>BERTOLO Pascal</t>
  </si>
  <si>
    <t>BERTONI Laurent</t>
  </si>
  <si>
    <t>BLANC Clarisse</t>
  </si>
  <si>
    <t>BLEUET Christophe</t>
  </si>
  <si>
    <t>LCB</t>
  </si>
  <si>
    <t>BLEUET Kevin</t>
  </si>
  <si>
    <t>BOULANGER Patrice</t>
  </si>
  <si>
    <t>BRULLAND Alain</t>
  </si>
  <si>
    <t>CARLOD Denis</t>
  </si>
  <si>
    <t>CARTE Claude</t>
  </si>
  <si>
    <t>CHARNAUX Patrick</t>
  </si>
  <si>
    <t>CHRIQUI Jérôme</t>
  </si>
  <si>
    <t>CORDIER Steven</t>
  </si>
  <si>
    <t>CRIQUI Adrien</t>
  </si>
  <si>
    <t xml:space="preserve"> TSJ</t>
  </si>
  <si>
    <t>DEBARD Ludivine</t>
  </si>
  <si>
    <t>DEBERTOLIS Yves</t>
  </si>
  <si>
    <t>DEPARDON Carine</t>
  </si>
  <si>
    <t>DEPRETZ Christophe</t>
  </si>
  <si>
    <t>DEROUBAIX Thierry</t>
  </si>
  <si>
    <t>DUBOEUF-LACOMBE Adrien</t>
  </si>
  <si>
    <t>ESPOSITO Yvon</t>
  </si>
  <si>
    <t>FAIPOT Franck</t>
  </si>
  <si>
    <t>FOURNIER Cédric</t>
  </si>
  <si>
    <t>GALLET Mikael</t>
  </si>
  <si>
    <t>GERBET Nicolas</t>
  </si>
  <si>
    <t>GESTER Lucie</t>
  </si>
  <si>
    <t>GESTER Thierry</t>
  </si>
  <si>
    <t>GILIBERT Stéphane</t>
  </si>
  <si>
    <t>GUEUGNEAUD Christelle</t>
  </si>
  <si>
    <t>GUICHARD Gérard</t>
  </si>
  <si>
    <t>HAHNLEN Florence</t>
  </si>
  <si>
    <t>HAREL Reynald</t>
  </si>
  <si>
    <t>HUGONNET Dimitri</t>
  </si>
  <si>
    <t>JOUSSERAND Olivier</t>
  </si>
  <si>
    <t>LAMY Christian</t>
  </si>
  <si>
    <t>LANDRY Michel</t>
  </si>
  <si>
    <t>LAPIN Bertrand</t>
  </si>
  <si>
    <t>LEVESQUE Florian</t>
  </si>
  <si>
    <t>LIEVRE Christophe</t>
  </si>
  <si>
    <t>MAZZOCUT Laurent</t>
  </si>
  <si>
    <t>MELLION Inès</t>
  </si>
  <si>
    <t>MOREAU Eric</t>
  </si>
  <si>
    <t>NICOLAS Pierrick</t>
  </si>
  <si>
    <t>NOVAKOSKI Aurelien</t>
  </si>
  <si>
    <t>NOVAKOSKI Elian</t>
  </si>
  <si>
    <t>NOVAKOSKI Yvan</t>
  </si>
  <si>
    <t>PALISSE Ludovic</t>
  </si>
  <si>
    <t>PEIXOTO Antonio</t>
  </si>
  <si>
    <t>PENNERAT Maxime</t>
  </si>
  <si>
    <t>PIROUX Olivier</t>
  </si>
  <si>
    <t>POGUET Médéric</t>
  </si>
  <si>
    <t>POLIGNE Arnaud</t>
  </si>
  <si>
    <t>PONSARD Benjamin</t>
  </si>
  <si>
    <t>RENOUD Pierre</t>
  </si>
  <si>
    <t>ROUSSY Emmanuel</t>
  </si>
  <si>
    <t>ROUVIER Bruno</t>
  </si>
  <si>
    <t>SPATARO Mickael</t>
  </si>
  <si>
    <t>TOMAS Emmanuel</t>
  </si>
  <si>
    <t>VEILLE Catherine</t>
  </si>
  <si>
    <t>VEILLE Christian</t>
  </si>
  <si>
    <t>VENIERE Patrick</t>
  </si>
  <si>
    <t>VERGER Anne</t>
  </si>
  <si>
    <t>VERNAY Jeremy (dit "Jésus")</t>
  </si>
  <si>
    <t>VERNAY Richard (dit"Pinder")</t>
  </si>
  <si>
    <t>VILLEMOT Alain</t>
  </si>
  <si>
    <t>WARIN Cyrille</t>
  </si>
  <si>
    <t>WARIN Laure</t>
  </si>
  <si>
    <t>ZOMPARELLI Léony</t>
  </si>
  <si>
    <t>Participation par club</t>
  </si>
  <si>
    <t>Nb tirs</t>
  </si>
  <si>
    <t>CSP</t>
  </si>
  <si>
    <t>STEP</t>
  </si>
  <si>
    <t>ASPL</t>
  </si>
  <si>
    <t>CTA</t>
  </si>
  <si>
    <t>ALAT</t>
  </si>
  <si>
    <t>Tireurs</t>
  </si>
  <si>
    <t>Jeunes:</t>
  </si>
  <si>
    <t>Adultes:</t>
  </si>
  <si>
    <t>Points</t>
  </si>
  <si>
    <t>Montant engagements</t>
  </si>
  <si>
    <t>jeunes</t>
  </si>
  <si>
    <t>adultes</t>
  </si>
  <si>
    <t>Total</t>
  </si>
  <si>
    <t>Ristourne:</t>
  </si>
  <si>
    <r>
      <rPr>
        <sz val="24"/>
        <color rgb="FF006411"/>
        <rFont val="Old English Text MT"/>
        <family val="4"/>
        <charset val="1"/>
      </rPr>
      <t>C</t>
    </r>
    <r>
      <rPr>
        <sz val="24"/>
        <color rgb="FF0000FF"/>
        <rFont val="Old English Text MT"/>
        <family val="4"/>
        <charset val="1"/>
      </rPr>
      <t>omité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D</t>
    </r>
    <r>
      <rPr>
        <sz val="24"/>
        <color rgb="FF0000FF"/>
        <rFont val="Old English Text MT"/>
        <family val="4"/>
        <charset val="1"/>
      </rPr>
      <t>épartemental de</t>
    </r>
    <r>
      <rPr>
        <sz val="24"/>
        <color rgb="FF000000"/>
        <rFont val="Old English Text MT"/>
        <family val="4"/>
        <charset val="1"/>
      </rPr>
      <t xml:space="preserve"> </t>
    </r>
    <r>
      <rPr>
        <sz val="24"/>
        <color rgb="FF008000"/>
        <rFont val="Old English Text MT"/>
        <family val="4"/>
        <charset val="1"/>
      </rPr>
      <t>T</t>
    </r>
    <r>
      <rPr>
        <sz val="24"/>
        <color rgb="FF0000FF"/>
        <rFont val="Old English Text MT"/>
        <family val="4"/>
        <charset val="1"/>
      </rPr>
      <t>ir de l'</t>
    </r>
    <r>
      <rPr>
        <sz val="24"/>
        <color rgb="FF008000"/>
        <rFont val="Old English Text MT"/>
        <family val="4"/>
        <charset val="1"/>
      </rPr>
      <t>A</t>
    </r>
    <r>
      <rPr>
        <sz val="24"/>
        <color rgb="FF0000FF"/>
        <rFont val="Old English Text MT"/>
        <family val="4"/>
        <charset val="1"/>
      </rPr>
      <t>in</t>
    </r>
  </si>
  <si>
    <t>Critérium 10 Mètres de L'Ain - Saison 2023 / 2024</t>
  </si>
  <si>
    <t>TROPHEE CARABINE</t>
  </si>
  <si>
    <t>Place</t>
  </si>
  <si>
    <t>CLUB</t>
  </si>
  <si>
    <t>Nom</t>
  </si>
  <si>
    <t>BAUME Celia</t>
  </si>
  <si>
    <t>TROPHEE PISTOLET</t>
  </si>
  <si>
    <t>VERNAY Richard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</si>
</sst>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21" x14ac:knownFonts="1">
    <font>
      <sz val="10"/>
      <color rgb="FF000000"/>
      <name val="Arial"/>
      <charset val="1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D4"/>
      <name val="Arial"/>
      <family val="2"/>
      <charset val="1"/>
    </font>
    <font>
      <sz val="10"/>
      <color rgb="FF3366FF"/>
      <name val="Arial"/>
      <family val="2"/>
      <charset val="1"/>
    </font>
    <font>
      <b/>
      <i/>
      <sz val="10"/>
      <color rgb="FF0000D4"/>
      <name val="Arial"/>
      <family val="2"/>
      <charset val="1"/>
    </font>
    <font>
      <b/>
      <i/>
      <sz val="10"/>
      <color rgb="FFDD0806"/>
      <name val="Arial"/>
      <family val="2"/>
      <charset val="1"/>
    </font>
    <font>
      <b/>
      <sz val="10"/>
      <color rgb="FFDD0806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DD0806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006411"/>
      <name val="Arial"/>
      <family val="2"/>
      <charset val="1"/>
    </font>
    <font>
      <sz val="24"/>
      <color rgb="FF006411"/>
      <name val="Old English Text MT"/>
      <family val="4"/>
      <charset val="1"/>
    </font>
    <font>
      <sz val="24"/>
      <color rgb="FF0000FF"/>
      <name val="Old English Text MT"/>
      <family val="4"/>
      <charset val="1"/>
    </font>
    <font>
      <sz val="24"/>
      <color rgb="FF000000"/>
      <name val="Old English Text MT"/>
      <family val="4"/>
      <charset val="1"/>
    </font>
    <font>
      <sz val="24"/>
      <color rgb="FF008000"/>
      <name val="Old English Text MT"/>
      <family val="4"/>
      <charset val="1"/>
    </font>
    <font>
      <b/>
      <sz val="24"/>
      <color rgb="FF000000"/>
      <name val="Old English Text MT"/>
      <family val="4"/>
      <charset val="1"/>
    </font>
    <font>
      <sz val="18"/>
      <color rgb="FF000000"/>
      <name val="Old English Text MT"/>
      <family val="4"/>
      <charset val="1"/>
    </font>
    <font>
      <sz val="20"/>
      <color rgb="FF000000"/>
      <name val="Old English Text MT"/>
      <family val="4"/>
      <charset val="1"/>
    </font>
    <font>
      <b/>
      <sz val="20"/>
      <color rgb="FF000000"/>
      <name val="Old English Text MT"/>
      <family val="4"/>
      <charset val="1"/>
    </font>
    <font>
      <b/>
      <sz val="14"/>
      <color rgb="FFDD0806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CF305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8" fillId="4" borderId="0" xfId="0" applyFont="1" applyFill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  <color rgb="FFDD0806"/>
      </font>
      <fill>
        <patternFill>
          <bgColor rgb="FFFFFFFF"/>
        </patternFill>
      </fill>
    </dxf>
    <dxf>
      <font>
        <color rgb="FF0000D4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F305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411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</a:majorFont>
      <a:minorFont>
        <a:latin typeface="Aptos Narrow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58"/>
  <sheetViews>
    <sheetView tabSelected="1" zoomScale="119" zoomScaleNormal="119" workbookViewId="0">
      <selection activeCell="B163" sqref="B163"/>
    </sheetView>
  </sheetViews>
  <sheetFormatPr baseColWidth="10" defaultColWidth="12.5703125" defaultRowHeight="12.75" outlineLevelRow="1" outlineLevelCol="1" x14ac:dyDescent="0.2"/>
  <cols>
    <col min="1" max="1" width="5.42578125" customWidth="1"/>
    <col min="2" max="2" width="33" customWidth="1"/>
    <col min="3" max="3" width="9.85546875" customWidth="1"/>
    <col min="4" max="5" width="10.42578125" customWidth="1"/>
    <col min="6" max="7" width="11" customWidth="1"/>
    <col min="8" max="8" width="10.7109375" customWidth="1"/>
    <col min="9" max="9" width="10.42578125" customWidth="1"/>
    <col min="10" max="10" width="12" customWidth="1"/>
    <col min="11" max="11" width="11.42578125" hidden="1" customWidth="1" outlineLevel="1"/>
    <col min="12" max="12" width="3" customWidth="1" collapsed="1"/>
    <col min="13" max="31" width="10.7109375" customWidth="1"/>
  </cols>
  <sheetData>
    <row r="1" spans="1:31" ht="17.25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3.5" customHeight="1" x14ac:dyDescent="0.2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8.25" x14ac:dyDescent="0.2">
      <c r="A3" s="4"/>
      <c r="B3" s="4"/>
      <c r="C3" s="4"/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  <c r="K3" s="1"/>
      <c r="L3" s="1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customHeight="1" x14ac:dyDescent="0.2">
      <c r="A4" s="52" t="s">
        <v>9</v>
      </c>
      <c r="B4" s="52"/>
      <c r="C4" s="1"/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8" t="s">
        <v>16</v>
      </c>
      <c r="K4" s="7"/>
      <c r="L4" s="1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 customHeight="1" x14ac:dyDescent="0.2">
      <c r="A5" s="1"/>
      <c r="B5" s="1"/>
      <c r="C5" s="1"/>
      <c r="D5" s="1">
        <f>COUNTA(D6:D73)+COUNTA(D76:D183)</f>
        <v>34</v>
      </c>
      <c r="E5" s="1">
        <f>COUNTA(E6:E73)+COUNTA(E76:E183)</f>
        <v>55</v>
      </c>
      <c r="F5" s="1">
        <f>COUNTA(F6:F73)+COUNTA(F76:F184)</f>
        <v>55</v>
      </c>
      <c r="G5" s="1">
        <f>COUNTA(G6:G73)+COUNTA(G76:G183)</f>
        <v>56</v>
      </c>
      <c r="H5" s="1">
        <f>COUNTA(H6:H73)+COUNTA(H76:H183)</f>
        <v>0</v>
      </c>
      <c r="I5" s="1">
        <f>COUNTA(I6:I73)+COUNTA(I76:I183)</f>
        <v>0</v>
      </c>
      <c r="J5" s="3"/>
      <c r="K5" s="1"/>
      <c r="L5" s="1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 customHeight="1" x14ac:dyDescent="0.2">
      <c r="A6" s="50" t="s">
        <v>17</v>
      </c>
      <c r="B6" s="50"/>
      <c r="C6" s="9" t="s">
        <v>18</v>
      </c>
      <c r="D6" s="9"/>
      <c r="E6" s="10"/>
      <c r="F6" s="3"/>
      <c r="G6" s="11"/>
      <c r="H6" s="1"/>
      <c r="I6" s="11"/>
      <c r="J6" s="3"/>
      <c r="K6" s="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2.75" customHeight="1" x14ac:dyDescent="0.2">
      <c r="A7" s="1">
        <v>1</v>
      </c>
      <c r="B7" s="12" t="s">
        <v>19</v>
      </c>
      <c r="C7" s="1" t="s">
        <v>20</v>
      </c>
      <c r="D7" s="13">
        <v>205</v>
      </c>
      <c r="E7" s="10"/>
      <c r="F7" s="1">
        <v>225</v>
      </c>
      <c r="G7" s="10">
        <v>214</v>
      </c>
      <c r="H7" s="1"/>
      <c r="I7" s="10"/>
      <c r="J7" s="3">
        <f>IF(COUNTA(D7:I7)&gt;3,LARGE(D7:I7,1)+LARGE(D7:I7,2)+LARGE(D7:I7,3)+LARGE(D7:I7,4),COUNTA(D7:I7))</f>
        <v>3</v>
      </c>
      <c r="K7" s="1">
        <f>SUM(D7:I7)</f>
        <v>644</v>
      </c>
      <c r="L7" s="3"/>
      <c r="M7" s="3"/>
      <c r="N7" s="3"/>
      <c r="O7" s="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2.75" hidden="1" customHeight="1" x14ac:dyDescent="0.2">
      <c r="A8" s="1">
        <f>A7+1</f>
        <v>2</v>
      </c>
      <c r="B8" s="14"/>
      <c r="C8" s="1" t="s">
        <v>21</v>
      </c>
      <c r="D8" s="1"/>
      <c r="E8" s="10"/>
      <c r="F8" s="1"/>
      <c r="G8" s="10"/>
      <c r="H8" s="1"/>
      <c r="I8" s="10"/>
      <c r="J8" s="3">
        <f>IF(COUNTA(D8:I8)&gt;3,LARGE(D8:I8,1)+LARGE(D8:I8,2)+LARGE(D8:I8,3)+LARGE(D8:I8,4),COUNTA(D8:I8))</f>
        <v>0</v>
      </c>
      <c r="K8" s="1">
        <f>SUM(D8:I8)</f>
        <v>0</v>
      </c>
      <c r="L8" s="3"/>
      <c r="M8" s="3"/>
      <c r="N8" s="3"/>
      <c r="O8" s="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2.75" hidden="1" customHeight="1" x14ac:dyDescent="0.2">
      <c r="A9" s="1">
        <v>3</v>
      </c>
      <c r="B9" s="3"/>
      <c r="C9" s="3" t="s">
        <v>21</v>
      </c>
      <c r="D9" s="3"/>
      <c r="E9" s="10"/>
      <c r="F9" s="1"/>
      <c r="G9" s="10"/>
      <c r="H9" s="1"/>
      <c r="I9" s="10"/>
      <c r="J9" s="3">
        <f>IF(COUNTA(D9:I9)&gt;3,LARGE(D9:I9,1)+LARGE(D9:I9,2)+LARGE(D9:I9,3)+LARGE(D9:I9,4),COUNTA(D9:I9))</f>
        <v>0</v>
      </c>
      <c r="K9" s="1">
        <f>SUM(E9:I9)</f>
        <v>0</v>
      </c>
      <c r="L9" s="3"/>
      <c r="M9" s="3"/>
      <c r="N9" s="3"/>
      <c r="O9" s="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.75" customHeight="1" x14ac:dyDescent="0.2">
      <c r="A10" s="1">
        <v>2</v>
      </c>
      <c r="B10" s="15"/>
      <c r="C10" s="1"/>
      <c r="D10" s="1"/>
      <c r="E10" s="10"/>
      <c r="F10" s="1"/>
      <c r="G10" s="10"/>
      <c r="H10" s="1"/>
      <c r="I10" s="10"/>
      <c r="J10" s="3">
        <f>IF(COUNTA(D10:I10)&gt;3,LARGE(D10:I10,1)+LARGE(D10:I10,2)+LARGE(D10:I10,3)+LARGE(D10:I10,4),COUNTA(D10:I10))</f>
        <v>0</v>
      </c>
      <c r="K10" s="1"/>
      <c r="L10" s="3"/>
      <c r="M10" s="3"/>
      <c r="N10" s="3"/>
      <c r="O10" s="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2.75" customHeight="1" x14ac:dyDescent="0.2">
      <c r="A11" s="1"/>
      <c r="B11" s="16"/>
      <c r="C11" s="1" t="s">
        <v>21</v>
      </c>
      <c r="D11" s="1"/>
      <c r="E11" s="10"/>
      <c r="F11" s="1"/>
      <c r="G11" s="10"/>
      <c r="H11" s="1"/>
      <c r="I11" s="10"/>
      <c r="J11" s="3"/>
      <c r="K11" s="1"/>
      <c r="L11" s="1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 customHeight="1" x14ac:dyDescent="0.2">
      <c r="A12" s="50" t="s">
        <v>22</v>
      </c>
      <c r="B12" s="50"/>
      <c r="C12" s="9" t="s">
        <v>18</v>
      </c>
      <c r="D12" s="9"/>
      <c r="E12" s="10"/>
      <c r="F12" s="3"/>
      <c r="G12" s="17"/>
      <c r="H12" s="1"/>
      <c r="I12" s="10"/>
      <c r="J12" s="3"/>
      <c r="K12" s="1"/>
      <c r="L12" s="3"/>
      <c r="M12" s="3"/>
      <c r="N12" s="3"/>
      <c r="O12" s="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2.75" customHeight="1" x14ac:dyDescent="0.2">
      <c r="A13" s="1">
        <v>1</v>
      </c>
      <c r="B13" s="18" t="s">
        <v>25</v>
      </c>
      <c r="C13" s="1" t="s">
        <v>15</v>
      </c>
      <c r="D13" s="1">
        <v>238</v>
      </c>
      <c r="E13" s="10">
        <v>201</v>
      </c>
      <c r="F13" s="1">
        <v>242</v>
      </c>
      <c r="G13" s="10">
        <v>238</v>
      </c>
      <c r="H13" s="13"/>
      <c r="I13" s="10"/>
      <c r="J13" s="3">
        <f>IF(COUNTA(D13:I13)&gt;3,LARGE(D13:I13,1)+LARGE(D13:I13,2)+LARGE(D13:I13,3)+LARGE(D13:I13,4),COUNTA(D13:I13))</f>
        <v>919</v>
      </c>
      <c r="K13" s="1">
        <f>SUM(D13:I13)</f>
        <v>919</v>
      </c>
      <c r="L13" s="3"/>
      <c r="M13" s="3"/>
      <c r="N13" s="3"/>
      <c r="O13" s="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2.75" customHeight="1" x14ac:dyDescent="0.2">
      <c r="A14" s="1">
        <v>2</v>
      </c>
      <c r="B14" s="18" t="s">
        <v>24</v>
      </c>
      <c r="C14" s="1" t="s">
        <v>15</v>
      </c>
      <c r="D14" s="1">
        <v>179</v>
      </c>
      <c r="E14" s="10">
        <v>176</v>
      </c>
      <c r="F14" s="1"/>
      <c r="G14" s="10">
        <v>210</v>
      </c>
      <c r="H14" s="1"/>
      <c r="I14" s="10"/>
      <c r="J14" s="3">
        <f>IF(COUNTA(D14:I14)&gt;3,LARGE(D14:I14,1)+LARGE(D14:I14,2)+LARGE(D14:I14,3)+LARGE(D14:I14,4),COUNTA(D14:I14))</f>
        <v>3</v>
      </c>
      <c r="K14" s="1">
        <f>SUM(D14:I14)</f>
        <v>565</v>
      </c>
      <c r="L14" s="3"/>
      <c r="M14" s="3"/>
      <c r="N14" s="3"/>
      <c r="O14" s="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2.75" customHeight="1" x14ac:dyDescent="0.2">
      <c r="A15" s="1">
        <v>3</v>
      </c>
      <c r="B15" s="18" t="s">
        <v>23</v>
      </c>
      <c r="C15" s="1" t="s">
        <v>20</v>
      </c>
      <c r="D15" s="1">
        <v>156</v>
      </c>
      <c r="E15" s="10"/>
      <c r="F15" s="1">
        <v>174</v>
      </c>
      <c r="G15" s="10">
        <v>191</v>
      </c>
      <c r="H15" s="1"/>
      <c r="I15" s="10"/>
      <c r="J15" s="3">
        <f>IF(COUNTA(D15:I15)&gt;3,LARGE(D15:I15,1)+LARGE(D15:I15,2)+LARGE(D15:I15,3)+LARGE(D15:I15,4),COUNTA(D15:I15))</f>
        <v>3</v>
      </c>
      <c r="K15" s="1">
        <f>SUM(D15:I15)</f>
        <v>521</v>
      </c>
      <c r="L15" s="3"/>
      <c r="M15" s="3"/>
      <c r="N15" s="3"/>
      <c r="O15" s="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2.75" customHeight="1" x14ac:dyDescent="0.2">
      <c r="A16" s="1">
        <v>4</v>
      </c>
      <c r="B16" s="18" t="s">
        <v>26</v>
      </c>
      <c r="C16" s="1" t="s">
        <v>15</v>
      </c>
      <c r="D16" s="3"/>
      <c r="E16" s="10"/>
      <c r="F16" s="1"/>
      <c r="G16" s="10"/>
      <c r="H16" s="1"/>
      <c r="I16" s="10"/>
      <c r="J16" s="3">
        <f t="shared" ref="J16:J18" si="0">IF(COUNTA(D16:I16)&gt;3,LARGE(D16:I16,1)+LARGE(D16:I16,2)+LARGE(D16:I16,3)+LARGE(D16:I16,4),COUNTA(D16:I16))</f>
        <v>0</v>
      </c>
      <c r="K16" s="1">
        <f>SUM(D16:I16)</f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2.75" hidden="1" customHeight="1" x14ac:dyDescent="0.2">
      <c r="A17" s="1">
        <v>4</v>
      </c>
      <c r="B17" s="16"/>
      <c r="C17" s="1"/>
      <c r="D17" s="3"/>
      <c r="E17" s="10"/>
      <c r="F17" s="1"/>
      <c r="G17" s="10"/>
      <c r="H17" s="1"/>
      <c r="I17" s="10"/>
      <c r="J17" s="3">
        <f t="shared" si="0"/>
        <v>0</v>
      </c>
      <c r="K17" s="1">
        <f>SUM(D17:I17)</f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2.75" hidden="1" customHeight="1" x14ac:dyDescent="0.2">
      <c r="A18" s="1">
        <v>5</v>
      </c>
      <c r="B18" s="18"/>
      <c r="C18" s="1" t="s">
        <v>21</v>
      </c>
      <c r="D18" s="3"/>
      <c r="E18" s="10"/>
      <c r="F18" s="1"/>
      <c r="G18" s="10"/>
      <c r="H18" s="1"/>
      <c r="I18" s="10"/>
      <c r="J18" s="3">
        <f t="shared" si="0"/>
        <v>0</v>
      </c>
      <c r="K18" s="1">
        <f>SUM(D18:I18)</f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2.75" hidden="1" customHeight="1" x14ac:dyDescent="0.2">
      <c r="A19" s="1"/>
      <c r="B19" s="3"/>
      <c r="C19" s="3" t="s">
        <v>21</v>
      </c>
      <c r="D19" s="1"/>
      <c r="E19" s="10"/>
      <c r="F19" s="1"/>
      <c r="G19" s="10"/>
      <c r="H19" s="1"/>
      <c r="I19" s="10"/>
      <c r="J19" s="3"/>
      <c r="K19" s="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2.75" hidden="1" customHeight="1" x14ac:dyDescent="0.2">
      <c r="A20" s="1"/>
      <c r="B20" s="18"/>
      <c r="C20" s="1" t="s">
        <v>21</v>
      </c>
      <c r="D20" s="1"/>
      <c r="E20" s="10"/>
      <c r="F20" s="1"/>
      <c r="G20" s="10"/>
      <c r="H20" s="1"/>
      <c r="I20" s="10"/>
      <c r="J20" s="3"/>
      <c r="K20" s="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2.75" customHeight="1" x14ac:dyDescent="0.2">
      <c r="A21" s="2"/>
      <c r="B21" s="18"/>
      <c r="C21" s="1" t="s">
        <v>21</v>
      </c>
      <c r="D21" s="1"/>
      <c r="E21" s="10"/>
      <c r="F21" s="1"/>
      <c r="G21" s="10"/>
      <c r="H21" s="1"/>
      <c r="I21" s="10"/>
      <c r="J21" s="3"/>
      <c r="K21" s="1"/>
      <c r="L21" s="1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 customHeight="1" x14ac:dyDescent="0.2">
      <c r="A22" s="2" t="s">
        <v>27</v>
      </c>
      <c r="B22" s="2"/>
      <c r="C22" s="9" t="s">
        <v>28</v>
      </c>
      <c r="D22" s="9"/>
      <c r="E22" s="10"/>
      <c r="F22" s="3"/>
      <c r="G22" s="17"/>
      <c r="H22" s="19"/>
      <c r="I22" s="10"/>
      <c r="J22" s="3"/>
      <c r="K22" s="1"/>
      <c r="L22" s="1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 customHeight="1" x14ac:dyDescent="0.2">
      <c r="A23" s="1">
        <v>1</v>
      </c>
      <c r="B23" s="20" t="s">
        <v>29</v>
      </c>
      <c r="C23" s="1" t="s">
        <v>20</v>
      </c>
      <c r="D23" s="1">
        <v>290</v>
      </c>
      <c r="E23" s="10">
        <v>321</v>
      </c>
      <c r="F23" s="13"/>
      <c r="G23" s="10">
        <v>336</v>
      </c>
      <c r="H23" s="1"/>
      <c r="I23" s="10"/>
      <c r="J23" s="3">
        <f t="shared" ref="J23:J28" si="1">IF(COUNTA(D23:I23)&gt;3,LARGE(D23:I23,1)+LARGE(D23:I23,2)+LARGE(D23:I23,3)+LARGE(D23:I23,4),COUNTA(D23:I23))</f>
        <v>3</v>
      </c>
      <c r="K23" s="1">
        <f>SUM(D23:I23)</f>
        <v>947</v>
      </c>
      <c r="L23" s="1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 customHeight="1" x14ac:dyDescent="0.2">
      <c r="A24" s="1">
        <v>2</v>
      </c>
      <c r="B24" s="18" t="s">
        <v>30</v>
      </c>
      <c r="C24" s="1" t="s">
        <v>20</v>
      </c>
      <c r="D24" s="1">
        <v>309</v>
      </c>
      <c r="E24" s="10">
        <v>300</v>
      </c>
      <c r="F24" s="13">
        <v>314</v>
      </c>
      <c r="G24" s="10"/>
      <c r="H24" s="1"/>
      <c r="I24" s="10"/>
      <c r="J24" s="3">
        <f t="shared" si="1"/>
        <v>3</v>
      </c>
      <c r="K24" s="1">
        <f>SUM(D24:I24)</f>
        <v>923</v>
      </c>
      <c r="L24" s="1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 customHeight="1" x14ac:dyDescent="0.2">
      <c r="A25" s="1">
        <v>3</v>
      </c>
      <c r="D25" s="9"/>
      <c r="E25" s="10"/>
      <c r="F25" s="13"/>
      <c r="G25" s="10"/>
      <c r="H25" s="1"/>
      <c r="I25" s="10"/>
      <c r="J25" s="3">
        <f t="shared" si="1"/>
        <v>0</v>
      </c>
      <c r="K25" s="1">
        <f t="shared" ref="K25:K28" si="2">SUM(D25:I25)</f>
        <v>0</v>
      </c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 customHeight="1" x14ac:dyDescent="0.2">
      <c r="A26" s="1">
        <v>4</v>
      </c>
      <c r="B26" s="20"/>
      <c r="C26" s="1"/>
      <c r="D26" s="9"/>
      <c r="E26" s="10"/>
      <c r="F26" s="3"/>
      <c r="G26" s="10"/>
      <c r="H26" s="1"/>
      <c r="I26" s="10"/>
      <c r="J26" s="3">
        <f t="shared" si="1"/>
        <v>0</v>
      </c>
      <c r="K26" s="1">
        <f t="shared" si="2"/>
        <v>0</v>
      </c>
      <c r="L26" s="1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 x14ac:dyDescent="0.2">
      <c r="A27" s="1">
        <v>5</v>
      </c>
      <c r="B27" s="20"/>
      <c r="C27" s="1"/>
      <c r="D27" s="9"/>
      <c r="E27" s="10"/>
      <c r="F27" s="3"/>
      <c r="G27" s="10"/>
      <c r="H27" s="1"/>
      <c r="I27" s="10"/>
      <c r="J27" s="3">
        <f t="shared" si="1"/>
        <v>0</v>
      </c>
      <c r="K27" s="1">
        <f t="shared" si="2"/>
        <v>0</v>
      </c>
      <c r="L27" s="1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 x14ac:dyDescent="0.2">
      <c r="A28" s="1"/>
      <c r="B28" s="20"/>
      <c r="C28" s="1"/>
      <c r="D28" s="9"/>
      <c r="E28" s="10"/>
      <c r="F28" s="3"/>
      <c r="G28" s="10"/>
      <c r="H28" s="1"/>
      <c r="I28" s="10"/>
      <c r="J28" s="3">
        <f t="shared" si="1"/>
        <v>0</v>
      </c>
      <c r="K28" s="1">
        <f t="shared" si="2"/>
        <v>0</v>
      </c>
      <c r="L28" s="1"/>
      <c r="M28" s="3"/>
      <c r="N28" s="3"/>
      <c r="O28" s="1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2.75" customHeight="1" x14ac:dyDescent="0.2">
      <c r="A29" s="2"/>
      <c r="B29" s="2"/>
      <c r="C29" s="9"/>
      <c r="D29" s="1"/>
      <c r="E29" s="10"/>
      <c r="F29" s="1"/>
      <c r="G29" s="10"/>
      <c r="H29" s="1"/>
      <c r="I29" s="10"/>
      <c r="J29" s="3"/>
      <c r="K29" s="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2.75" customHeight="1" x14ac:dyDescent="0.2">
      <c r="A30" s="2" t="s">
        <v>31</v>
      </c>
      <c r="B30" s="2"/>
      <c r="C30" s="9" t="s">
        <v>28</v>
      </c>
      <c r="D30" s="1"/>
      <c r="E30" s="10"/>
      <c r="F30" s="1"/>
      <c r="G30" s="10"/>
      <c r="H30" s="1"/>
      <c r="I30" s="10"/>
      <c r="J30" s="3"/>
      <c r="K30" s="1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2.75" customHeight="1" x14ac:dyDescent="0.2">
      <c r="A31" s="1">
        <v>1</v>
      </c>
      <c r="B31" s="20" t="s">
        <v>38</v>
      </c>
      <c r="C31" s="1" t="s">
        <v>15</v>
      </c>
      <c r="D31" s="1">
        <v>168</v>
      </c>
      <c r="E31" s="10">
        <v>258</v>
      </c>
      <c r="F31" s="1">
        <v>190</v>
      </c>
      <c r="G31" s="10">
        <v>181</v>
      </c>
      <c r="H31" s="19"/>
      <c r="I31" s="10"/>
      <c r="J31" s="3">
        <f>IF(COUNTA(D31:I31)&gt;3,LARGE(D31:I31,1)+LARGE(D31:I31,2)+LARGE(D31:I31,3)+LARGE(D31:I31,4),COUNTA(D31:I31))</f>
        <v>797</v>
      </c>
      <c r="K31" s="1">
        <f>SUM(D31:I31)</f>
        <v>797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2.75" customHeight="1" x14ac:dyDescent="0.2">
      <c r="A32" s="1">
        <f t="shared" ref="A32:A42" si="3">A31+1</f>
        <v>2</v>
      </c>
      <c r="B32" s="20" t="s">
        <v>37</v>
      </c>
      <c r="C32" s="1" t="s">
        <v>15</v>
      </c>
      <c r="D32" s="1">
        <v>340</v>
      </c>
      <c r="E32" s="10"/>
      <c r="F32" s="1">
        <v>343</v>
      </c>
      <c r="G32" s="10">
        <v>337</v>
      </c>
      <c r="H32" s="1"/>
      <c r="I32" s="10"/>
      <c r="J32" s="3">
        <f>IF(COUNTA(D32:I32)&gt;3,LARGE(D32:I32,1)+LARGE(D32:I32,2)+LARGE(D32:I32,3)+LARGE(D32:I32,4),COUNTA(D32:I32))</f>
        <v>3</v>
      </c>
      <c r="K32" s="1">
        <f>SUM(D32:I32)</f>
        <v>1020</v>
      </c>
      <c r="L32" s="1"/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 x14ac:dyDescent="0.2">
      <c r="A33" s="1">
        <f t="shared" si="3"/>
        <v>3</v>
      </c>
      <c r="B33" s="16" t="s">
        <v>32</v>
      </c>
      <c r="C33" s="1" t="s">
        <v>13</v>
      </c>
      <c r="D33" s="21"/>
      <c r="E33" s="10"/>
      <c r="F33" s="1"/>
      <c r="G33" s="10">
        <v>356</v>
      </c>
      <c r="H33" s="1"/>
      <c r="I33" s="10"/>
      <c r="J33" s="3">
        <f>IF(COUNTA(D33:I33)&gt;3,LARGE(D33:I33,1)+LARGE(D33:I33,2)+LARGE(D33:I33,3)+LARGE(D33:I33,4),COUNTA(D33:I33))</f>
        <v>1</v>
      </c>
      <c r="K33" s="1">
        <f>SUM(D33:I33)</f>
        <v>356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2.75" customHeight="1" x14ac:dyDescent="0.2">
      <c r="A34" s="1">
        <f t="shared" si="3"/>
        <v>4</v>
      </c>
      <c r="B34" s="20" t="s">
        <v>33</v>
      </c>
      <c r="C34" s="1" t="s">
        <v>13</v>
      </c>
      <c r="D34" s="1"/>
      <c r="E34" s="10"/>
      <c r="F34" s="1"/>
      <c r="G34" s="10">
        <v>295</v>
      </c>
      <c r="H34" s="1"/>
      <c r="I34" s="10"/>
      <c r="J34" s="3">
        <f>IF(COUNTA(D34:I34)&gt;3,LARGE(D34:I34,1)+LARGE(D34:I34,2)+LARGE(D34:I34,3)+LARGE(D34:I34,4),COUNTA(D34:I34))</f>
        <v>1</v>
      </c>
      <c r="K34" s="1">
        <f>SUM(D34:I34)</f>
        <v>295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2.75" customHeight="1" x14ac:dyDescent="0.2">
      <c r="A35" s="1">
        <f t="shared" si="3"/>
        <v>5</v>
      </c>
      <c r="B35" s="16" t="s">
        <v>36</v>
      </c>
      <c r="C35" s="1" t="s">
        <v>14</v>
      </c>
      <c r="D35" s="1"/>
      <c r="E35" s="10">
        <v>295</v>
      </c>
      <c r="F35" s="1"/>
      <c r="G35" s="10"/>
      <c r="H35" s="1"/>
      <c r="I35" s="10"/>
      <c r="J35" s="3">
        <f>IF(COUNTA(D35:I35)&gt;3,LARGE(D35:I35,1)+LARGE(D35:I35,2)+LARGE(D35:I35,3)+LARGE(D35:I35,4),COUNTA(D35:I35))</f>
        <v>1</v>
      </c>
      <c r="K35" s="1">
        <f>SUM(D35:I35)</f>
        <v>295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2.75" customHeight="1" x14ac:dyDescent="0.2">
      <c r="A36" s="1">
        <f t="shared" si="3"/>
        <v>6</v>
      </c>
      <c r="B36" s="16" t="s">
        <v>34</v>
      </c>
      <c r="C36" s="1" t="s">
        <v>15</v>
      </c>
      <c r="D36" s="1"/>
      <c r="E36" s="10"/>
      <c r="F36" s="1"/>
      <c r="G36" s="10"/>
      <c r="H36" s="1"/>
      <c r="I36" s="10"/>
      <c r="J36" s="3">
        <f>IF(COUNTA(D36:I36)&gt;3,LARGE(D36:I36,1)+LARGE(D36:I36,2)+LARGE(D36:I36,3)+LARGE(D36:I36,4),COUNTA(D36:I36))</f>
        <v>0</v>
      </c>
      <c r="K36" s="1">
        <f>SUM(D36:I36)</f>
        <v>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2.75" customHeight="1" x14ac:dyDescent="0.2">
      <c r="A37" s="1">
        <f t="shared" si="3"/>
        <v>7</v>
      </c>
      <c r="B37" s="16" t="s">
        <v>35</v>
      </c>
      <c r="C37" s="1" t="s">
        <v>14</v>
      </c>
      <c r="D37" s="9"/>
      <c r="E37" s="10"/>
      <c r="F37" s="1"/>
      <c r="G37" s="10"/>
      <c r="H37" s="1"/>
      <c r="I37" s="10"/>
      <c r="J37" s="3">
        <f>IF(COUNTA(D37:I37)&gt;3,LARGE(D37:I37,1)+LARGE(D37:I37,2)+LARGE(D37:I37,3)+LARGE(D37:I37,4),COUNTA(D37:I37))</f>
        <v>0</v>
      </c>
      <c r="K37" s="1">
        <f>SUM(D37:I37)</f>
        <v>0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2.75" customHeight="1" x14ac:dyDescent="0.2">
      <c r="A38" s="1">
        <f t="shared" si="3"/>
        <v>8</v>
      </c>
      <c r="B38" s="18" t="s">
        <v>39</v>
      </c>
      <c r="C38" s="1" t="s">
        <v>12</v>
      </c>
      <c r="D38" s="1"/>
      <c r="E38" s="10"/>
      <c r="F38" s="1"/>
      <c r="G38" s="10"/>
      <c r="H38" s="1"/>
      <c r="I38" s="10"/>
      <c r="J38" s="3">
        <f>IF(COUNTA(D38:I38)&gt;3,LARGE(D38:I38,1)+LARGE(D38:I38,2)+LARGE(D38:I38,3)+LARGE(D38:I38,4),COUNTA(D38:I38))</f>
        <v>0</v>
      </c>
      <c r="K38" s="1">
        <f>SUM(D38:I38)</f>
        <v>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2.75" customHeight="1" x14ac:dyDescent="0.2">
      <c r="A39" s="1">
        <f t="shared" si="3"/>
        <v>9</v>
      </c>
      <c r="B39" s="20"/>
      <c r="C39" s="1"/>
      <c r="D39" s="1"/>
      <c r="E39" s="10"/>
      <c r="F39" s="1"/>
      <c r="G39" s="10"/>
      <c r="H39" s="1"/>
      <c r="I39" s="10"/>
      <c r="J39" s="3">
        <f t="shared" ref="J31:J39" si="4">IF(COUNTA(D39:I39)&gt;3,LARGE(D39:I39,1)+LARGE(D39:I39,2)+LARGE(D39:I39,3)+LARGE(D39:I39,4),COUNTA(D39:I39))</f>
        <v>0</v>
      </c>
      <c r="K39" s="1">
        <f t="shared" ref="K36:K40" si="5">SUM(D39:I39)</f>
        <v>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2.75" customHeight="1" x14ac:dyDescent="0.2">
      <c r="A40" s="1">
        <f t="shared" si="3"/>
        <v>10</v>
      </c>
      <c r="B40" s="18"/>
      <c r="C40" s="21"/>
      <c r="D40" s="1"/>
      <c r="E40" s="10"/>
      <c r="F40" s="1"/>
      <c r="G40" s="10"/>
      <c r="H40" s="1"/>
      <c r="I40" s="10"/>
      <c r="J40" s="3">
        <f>IF(COUNTA(D40:I40)&gt;3,LARGE(D40:I40,1)+LARGE(D40:I40,2)+LARGE(D40:I40,3)+LARGE(D40:I40,4),COUNTA(D40:I40))</f>
        <v>0</v>
      </c>
      <c r="K40" s="1">
        <f t="shared" si="5"/>
        <v>0</v>
      </c>
      <c r="L40" s="3"/>
      <c r="M40" s="3"/>
      <c r="N40" s="3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2.75" customHeight="1" x14ac:dyDescent="0.2">
      <c r="A41" s="1">
        <f t="shared" si="3"/>
        <v>11</v>
      </c>
      <c r="B41" s="16"/>
      <c r="C41" s="1"/>
      <c r="D41" s="1"/>
      <c r="E41" s="10"/>
      <c r="F41" s="1"/>
      <c r="G41" s="10"/>
      <c r="H41" s="1"/>
      <c r="I41" s="10"/>
      <c r="J41" s="3">
        <f>IF(COUNTA(D41:I41)&gt;3,LARGE(D41:I41,1)+LARGE(D41:I41,2)+LARGE(D41:I41,3)+LARGE(D41:I41,4),COUNTA(D41:I41))</f>
        <v>0</v>
      </c>
      <c r="K41" s="1">
        <f>SUM(D41:I41)</f>
        <v>0</v>
      </c>
      <c r="L41" s="1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 x14ac:dyDescent="0.2">
      <c r="A42" s="1">
        <f t="shared" si="3"/>
        <v>12</v>
      </c>
      <c r="C42" s="1"/>
      <c r="D42" s="1"/>
      <c r="E42" s="10"/>
      <c r="F42" s="21"/>
      <c r="G42" s="10"/>
      <c r="H42" s="1"/>
      <c r="I42" s="10"/>
      <c r="J42" s="3">
        <f>IF(COUNTA(D42:I42)&gt;3,LARGE(D42:I42,1)+LARGE(D42:I42,2)+LARGE(D42:I42,3)+LARGE(D42:I42,4),COUNTA(D42:I42))</f>
        <v>0</v>
      </c>
      <c r="K42" s="1">
        <f>SUM(D42:I42)</f>
        <v>0</v>
      </c>
      <c r="L42" s="1"/>
      <c r="M42" s="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 x14ac:dyDescent="0.2">
      <c r="A43" s="1"/>
      <c r="B43" s="16"/>
      <c r="C43" s="1" t="s">
        <v>21</v>
      </c>
      <c r="D43" s="1"/>
      <c r="E43" s="10"/>
      <c r="F43" s="1"/>
      <c r="G43" s="10"/>
      <c r="H43" s="1"/>
      <c r="I43" s="10"/>
      <c r="J43" s="3"/>
      <c r="K43" s="1"/>
      <c r="L43" s="1"/>
      <c r="M43" s="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 x14ac:dyDescent="0.2">
      <c r="A44" s="50" t="s">
        <v>40</v>
      </c>
      <c r="B44" s="50"/>
      <c r="C44" s="9" t="s">
        <v>28</v>
      </c>
      <c r="D44" s="9"/>
      <c r="E44" s="10"/>
      <c r="F44" s="3"/>
      <c r="G44" s="17"/>
      <c r="H44" s="1"/>
      <c r="I44" s="10"/>
      <c r="J44" s="3"/>
      <c r="K44" s="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2.75" customHeight="1" x14ac:dyDescent="0.2">
      <c r="A45" s="1">
        <v>1</v>
      </c>
      <c r="B45" s="23" t="s">
        <v>62</v>
      </c>
      <c r="C45" s="1" t="s">
        <v>15</v>
      </c>
      <c r="D45" s="1">
        <v>330</v>
      </c>
      <c r="E45" s="10">
        <v>309</v>
      </c>
      <c r="F45" s="1">
        <v>293</v>
      </c>
      <c r="G45" s="10">
        <v>294</v>
      </c>
      <c r="H45" s="1"/>
      <c r="I45" s="10"/>
      <c r="J45" s="3">
        <f>IF(COUNTA(D45:I45)&gt;3,LARGE(D45:I45,1)+LARGE(D45:I45,2)+LARGE(D45:I45,3)+LARGE(D45:I45,4),COUNTA(D45:I45))</f>
        <v>1226</v>
      </c>
      <c r="K45" s="1">
        <f>SUM(D45:I45)</f>
        <v>1226</v>
      </c>
      <c r="L45" s="1"/>
      <c r="M45" s="3"/>
      <c r="N45" s="1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2.75" customHeight="1" x14ac:dyDescent="0.2">
      <c r="A46" s="1">
        <v>2</v>
      </c>
      <c r="B46" s="18" t="s">
        <v>55</v>
      </c>
      <c r="C46" s="21" t="s">
        <v>13</v>
      </c>
      <c r="D46" s="1"/>
      <c r="E46" s="10">
        <v>383</v>
      </c>
      <c r="F46" s="1">
        <v>353</v>
      </c>
      <c r="G46" s="10">
        <v>371</v>
      </c>
      <c r="H46" s="1"/>
      <c r="I46" s="10"/>
      <c r="J46" s="3">
        <f>IF(COUNTA(D46:I46)&gt;3,LARGE(D46:I46,1)+LARGE(D46:I46,2)+LARGE(D46:I46,3)+LARGE(D46:I46,4),COUNTA(D46:I46))</f>
        <v>3</v>
      </c>
      <c r="K46" s="1">
        <f>SUM(D46:I46)</f>
        <v>1107</v>
      </c>
      <c r="L46" s="1"/>
      <c r="M46" s="2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 x14ac:dyDescent="0.2">
      <c r="A47" s="1">
        <v>3</v>
      </c>
      <c r="B47" s="15" t="s">
        <v>43</v>
      </c>
      <c r="C47" s="1" t="s">
        <v>13</v>
      </c>
      <c r="D47" s="1"/>
      <c r="E47" s="10">
        <v>371</v>
      </c>
      <c r="F47" s="1">
        <v>361</v>
      </c>
      <c r="G47" s="10">
        <v>364</v>
      </c>
      <c r="H47" s="1"/>
      <c r="I47" s="10"/>
      <c r="J47" s="3">
        <f>IF(COUNTA(D47:I47)&gt;3,LARGE(D47:I47,1)+LARGE(D47:I47,2)+LARGE(D47:I47,3)+LARGE(D47:I47,4),COUNTA(D47:I47))</f>
        <v>3</v>
      </c>
      <c r="K47" s="1">
        <f>SUM(D47:I47)</f>
        <v>1096</v>
      </c>
      <c r="L47" s="1"/>
      <c r="M47" s="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 x14ac:dyDescent="0.2">
      <c r="A48" s="1">
        <v>4</v>
      </c>
      <c r="B48" s="16" t="s">
        <v>42</v>
      </c>
      <c r="C48" s="1" t="s">
        <v>13</v>
      </c>
      <c r="D48" s="1"/>
      <c r="E48" s="10">
        <v>378</v>
      </c>
      <c r="F48" s="1">
        <v>353</v>
      </c>
      <c r="G48" s="10">
        <v>341</v>
      </c>
      <c r="H48" s="1"/>
      <c r="I48" s="10"/>
      <c r="J48" s="3">
        <f>IF(COUNTA(D48:I48)&gt;3,LARGE(D48:I48,1)+LARGE(D48:I48,2)+LARGE(D48:I48,3)+LARGE(D48:I48,4),COUNTA(D48:I48))</f>
        <v>3</v>
      </c>
      <c r="K48" s="1">
        <f>SUM(D48:I48)</f>
        <v>1072</v>
      </c>
      <c r="L48" s="1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 x14ac:dyDescent="0.2">
      <c r="A49" s="1">
        <v>5</v>
      </c>
      <c r="B49" s="23" t="s">
        <v>63</v>
      </c>
      <c r="C49" s="1" t="s">
        <v>13</v>
      </c>
      <c r="D49" s="1"/>
      <c r="E49" s="10">
        <v>345</v>
      </c>
      <c r="F49" s="1">
        <v>348</v>
      </c>
      <c r="G49" s="10">
        <v>358</v>
      </c>
      <c r="H49" s="1"/>
      <c r="I49" s="10"/>
      <c r="J49" s="3">
        <f>IF(COUNTA(D49:I49)&gt;3,LARGE(D49:I49,1)+LARGE(D49:I49,2)+LARGE(D49:I49,3)+LARGE(D49:I49,4),COUNTA(D49:I49))</f>
        <v>3</v>
      </c>
      <c r="K49" s="1">
        <f>SUM(D49:I49)</f>
        <v>1051</v>
      </c>
      <c r="L49" s="1"/>
      <c r="M49" s="3"/>
      <c r="N49" s="3"/>
      <c r="O49" s="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 x14ac:dyDescent="0.2">
      <c r="A50" s="1">
        <v>6</v>
      </c>
      <c r="B50" s="16" t="s">
        <v>47</v>
      </c>
      <c r="C50" s="1" t="s">
        <v>20</v>
      </c>
      <c r="D50" s="1">
        <v>326</v>
      </c>
      <c r="E50" s="10"/>
      <c r="F50" s="21">
        <v>330</v>
      </c>
      <c r="G50" s="10">
        <v>313</v>
      </c>
      <c r="H50" s="1"/>
      <c r="I50" s="10"/>
      <c r="J50" s="3">
        <f>IF(COUNTA(D50:I50)&gt;3,LARGE(D50:I50,1)+LARGE(D50:I50,2)+LARGE(D50:I50,3)+LARGE(D50:I50,4),COUNTA(D50:I50))</f>
        <v>3</v>
      </c>
      <c r="K50" s="1">
        <f>SUM(D50:I50)</f>
        <v>969</v>
      </c>
      <c r="L50" s="1"/>
      <c r="M50" s="3"/>
      <c r="N50" s="3"/>
      <c r="O50" s="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 x14ac:dyDescent="0.2">
      <c r="A51" s="1">
        <v>7</v>
      </c>
      <c r="B51" s="16" t="s">
        <v>64</v>
      </c>
      <c r="C51" s="1" t="s">
        <v>15</v>
      </c>
      <c r="D51" s="1"/>
      <c r="E51" s="10">
        <v>329</v>
      </c>
      <c r="F51" s="1">
        <v>308</v>
      </c>
      <c r="G51" s="10">
        <v>320</v>
      </c>
      <c r="H51" s="1"/>
      <c r="I51" s="10"/>
      <c r="J51" s="3">
        <f>IF(COUNTA(D51:I51)&gt;3,LARGE(D51:I51,1)+LARGE(D51:I51,2)+LARGE(D51:I51,3)+LARGE(D51:I51,4),COUNTA(D51:I51))</f>
        <v>3</v>
      </c>
      <c r="K51" s="1">
        <f>SUM(D51:I51)</f>
        <v>957</v>
      </c>
      <c r="L51" s="1"/>
      <c r="M51" s="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 x14ac:dyDescent="0.2">
      <c r="A52" s="1">
        <v>8</v>
      </c>
      <c r="B52" s="16" t="s">
        <v>46</v>
      </c>
      <c r="C52" s="1" t="s">
        <v>15</v>
      </c>
      <c r="D52" s="1"/>
      <c r="E52" s="10">
        <v>318</v>
      </c>
      <c r="F52" s="1">
        <v>322</v>
      </c>
      <c r="G52" s="10">
        <v>304</v>
      </c>
      <c r="H52" s="1"/>
      <c r="I52" s="10"/>
      <c r="J52" s="3">
        <f>IF(COUNTA(D52:I52)&gt;3,LARGE(D52:I52,1)+LARGE(D52:I52,2)+LARGE(D52:I52,3)+LARGE(D52:I52,4),COUNTA(D52:I52))</f>
        <v>3</v>
      </c>
      <c r="K52" s="1">
        <f>SUM(D52:I52)</f>
        <v>944</v>
      </c>
      <c r="L52" s="1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 x14ac:dyDescent="0.2">
      <c r="A53" s="1">
        <v>9</v>
      </c>
      <c r="B53" s="25" t="s">
        <v>58</v>
      </c>
      <c r="C53" s="26" t="s">
        <v>13</v>
      </c>
      <c r="D53" s="1"/>
      <c r="E53" s="10">
        <v>306</v>
      </c>
      <c r="F53" s="1">
        <v>235</v>
      </c>
      <c r="G53" s="10">
        <v>285</v>
      </c>
      <c r="H53" s="1"/>
      <c r="I53" s="10"/>
      <c r="J53" s="3">
        <f>IF(COUNTA(D53:I53)&gt;3,LARGE(D53:I53,1)+LARGE(D53:I53,2)+LARGE(D53:I53,3)+LARGE(D53:I53,4),COUNTA(D53:I53))</f>
        <v>3</v>
      </c>
      <c r="K53" s="1">
        <f>SUM(D53:I53)</f>
        <v>826</v>
      </c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 x14ac:dyDescent="0.2">
      <c r="A54" s="1">
        <v>10</v>
      </c>
      <c r="B54" s="15" t="s">
        <v>60</v>
      </c>
      <c r="C54" s="1" t="s">
        <v>13</v>
      </c>
      <c r="D54" s="1"/>
      <c r="E54" s="10">
        <v>179</v>
      </c>
      <c r="F54" s="1">
        <v>152</v>
      </c>
      <c r="G54" s="10">
        <v>204</v>
      </c>
      <c r="H54" s="1"/>
      <c r="I54" s="10"/>
      <c r="J54" s="3">
        <f>IF(COUNTA(D54:I54)&gt;3,LARGE(D54:I54,1)+LARGE(D54:I54,2)+LARGE(D54:I54,3)+LARGE(D54:I54,4),COUNTA(D54:I54))</f>
        <v>3</v>
      </c>
      <c r="K54" s="1">
        <f>SUM(D54:I54)</f>
        <v>535</v>
      </c>
      <c r="L54" s="1"/>
      <c r="M54" s="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 x14ac:dyDescent="0.2">
      <c r="A55" s="1">
        <v>11</v>
      </c>
      <c r="B55" s="18" t="s">
        <v>54</v>
      </c>
      <c r="C55" s="21" t="s">
        <v>15</v>
      </c>
      <c r="D55" s="21"/>
      <c r="E55" s="10">
        <v>381</v>
      </c>
      <c r="F55" s="1">
        <v>376</v>
      </c>
      <c r="G55" s="10"/>
      <c r="H55" s="1"/>
      <c r="I55" s="10"/>
      <c r="J55" s="3">
        <f>IF(COUNTA(D55:I55)&gt;3,LARGE(D55:I55,1)+LARGE(D55:I55,2)+LARGE(D55:I55,3)+LARGE(D55:I55,4),COUNTA(D55:I55))</f>
        <v>2</v>
      </c>
      <c r="K55" s="1">
        <f>SUM(D55:I55)</f>
        <v>757</v>
      </c>
      <c r="L55" s="1"/>
      <c r="M55" s="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 x14ac:dyDescent="0.2">
      <c r="A56" s="1">
        <v>12</v>
      </c>
      <c r="B56" s="16" t="s">
        <v>61</v>
      </c>
      <c r="C56" s="1" t="s">
        <v>15</v>
      </c>
      <c r="D56" s="1"/>
      <c r="E56" s="10">
        <v>321</v>
      </c>
      <c r="F56" s="1"/>
      <c r="G56" s="10">
        <v>339</v>
      </c>
      <c r="H56" s="1"/>
      <c r="I56" s="10"/>
      <c r="J56" s="3">
        <f>IF(COUNTA(D56:I56)&gt;3,LARGE(D56:I56,1)+LARGE(D56:I56,2)+LARGE(D56:I56,3)+LARGE(D56:I56,4),COUNTA(D56:I56))</f>
        <v>2</v>
      </c>
      <c r="K56" s="1">
        <f>SUM(D56:I56)</f>
        <v>660</v>
      </c>
      <c r="L56" s="1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 x14ac:dyDescent="0.2">
      <c r="A57" s="1">
        <v>13</v>
      </c>
      <c r="B57" s="16" t="s">
        <v>65</v>
      </c>
      <c r="C57" s="1" t="s">
        <v>15</v>
      </c>
      <c r="D57" s="1"/>
      <c r="E57" s="10">
        <v>280</v>
      </c>
      <c r="F57" s="1"/>
      <c r="G57" s="10">
        <v>309</v>
      </c>
      <c r="H57" s="1"/>
      <c r="I57" s="10"/>
      <c r="J57" s="3">
        <f>IF(COUNTA(D57:I57)&gt;3,LARGE(D57:I57,1)+LARGE(D57:I57,2)+LARGE(D57:I57,3)+LARGE(D57:I57,4),COUNTA(D57:I57))</f>
        <v>2</v>
      </c>
      <c r="K57" s="1">
        <f>SUM(D57:I57)</f>
        <v>589</v>
      </c>
      <c r="L57" s="1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 x14ac:dyDescent="0.2">
      <c r="A58" s="1">
        <v>14</v>
      </c>
      <c r="B58" s="16" t="s">
        <v>48</v>
      </c>
      <c r="C58" s="1" t="s">
        <v>10</v>
      </c>
      <c r="D58" s="1">
        <v>221</v>
      </c>
      <c r="E58" s="10"/>
      <c r="F58" s="21">
        <v>218</v>
      </c>
      <c r="G58" s="10"/>
      <c r="H58" s="1"/>
      <c r="I58" s="10"/>
      <c r="J58" s="3">
        <f>IF(COUNTA(D58:I58)&gt;3,LARGE(D58:I58,1)+LARGE(D58:I58,2)+LARGE(D58:I58,3)+LARGE(D58:I58,4),COUNTA(D58:I58))</f>
        <v>2</v>
      </c>
      <c r="K58" s="1">
        <f>SUM(D58:I58)</f>
        <v>439</v>
      </c>
      <c r="L58" s="1"/>
      <c r="M58" s="2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 x14ac:dyDescent="0.2">
      <c r="A59" s="1">
        <v>15</v>
      </c>
      <c r="B59" s="18" t="s">
        <v>49</v>
      </c>
      <c r="C59" s="21" t="s">
        <v>15</v>
      </c>
      <c r="D59" s="1"/>
      <c r="E59" s="10"/>
      <c r="F59" s="13"/>
      <c r="G59" s="24">
        <v>376</v>
      </c>
      <c r="H59" s="1"/>
      <c r="I59" s="10"/>
      <c r="J59" s="3">
        <f>IF(COUNTA(D59:I59)&gt;3,LARGE(D59:I59,1)+LARGE(D59:I59,2)+LARGE(D59:I59,3)+LARGE(D59:I59,4),COUNTA(D59:I59))</f>
        <v>1</v>
      </c>
      <c r="K59" s="1">
        <f>SUM(D59:I59)</f>
        <v>376</v>
      </c>
      <c r="L59" s="1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 x14ac:dyDescent="0.2">
      <c r="A60" s="1">
        <v>16</v>
      </c>
      <c r="B60" s="18" t="s">
        <v>39</v>
      </c>
      <c r="C60" s="1" t="s">
        <v>12</v>
      </c>
      <c r="E60" s="10"/>
      <c r="F60" s="1">
        <v>349</v>
      </c>
      <c r="G60" s="10"/>
      <c r="H60" s="1"/>
      <c r="I60" s="10"/>
      <c r="J60" s="3">
        <f>IF(COUNTA(D60:I60)&gt;3,LARGE(D60:I60,1)+LARGE(D60:I60,2)+LARGE(D60:I60,3)+LARGE(D60:I60,4),COUNTA(D60:I60))</f>
        <v>1</v>
      </c>
      <c r="K60" s="1">
        <f>SUM(D60:I60)</f>
        <v>349</v>
      </c>
      <c r="L60" s="1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 x14ac:dyDescent="0.2">
      <c r="A61" s="1">
        <v>17</v>
      </c>
      <c r="B61" s="16" t="s">
        <v>45</v>
      </c>
      <c r="C61" s="1" t="s">
        <v>20</v>
      </c>
      <c r="D61" s="1">
        <v>320</v>
      </c>
      <c r="E61" s="10"/>
      <c r="F61" s="1"/>
      <c r="G61" s="10"/>
      <c r="H61" s="1"/>
      <c r="I61" s="10"/>
      <c r="J61" s="3">
        <f>IF(COUNTA(D61:I61)&gt;3,LARGE(D61:I61,1)+LARGE(D61:I61,2)+LARGE(D61:I61,3)+LARGE(D61:I61,4),COUNTA(D61:I61))</f>
        <v>1</v>
      </c>
      <c r="K61" s="1">
        <f>SUM(D61:I61)</f>
        <v>320</v>
      </c>
      <c r="L61" s="1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2">
      <c r="A62" s="1">
        <v>18</v>
      </c>
      <c r="B62" s="25" t="s">
        <v>52</v>
      </c>
      <c r="C62" s="26" t="s">
        <v>14</v>
      </c>
      <c r="E62" s="10"/>
      <c r="F62" s="1"/>
      <c r="G62" s="10">
        <v>270</v>
      </c>
      <c r="H62" s="1"/>
      <c r="I62" s="10"/>
      <c r="J62" s="3">
        <f>IF(COUNTA(D62:I62)&gt;3,LARGE(D62:I62,1)+LARGE(D62:I62,2)+LARGE(D62:I62,3)+LARGE(D62:I62,4),COUNTA(D62:I62))</f>
        <v>1</v>
      </c>
      <c r="K62" s="1">
        <f>SUM(D62:I62)</f>
        <v>270</v>
      </c>
      <c r="L62" s="3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 x14ac:dyDescent="0.2">
      <c r="A63" s="1">
        <v>19</v>
      </c>
      <c r="B63" s="23" t="s">
        <v>44</v>
      </c>
      <c r="C63" s="1" t="s">
        <v>15</v>
      </c>
      <c r="D63" s="1"/>
      <c r="E63" s="10"/>
      <c r="F63" s="1"/>
      <c r="G63" s="10"/>
      <c r="H63" s="1"/>
      <c r="I63" s="10"/>
      <c r="J63" s="3">
        <f>IF(COUNTA(D63:I63)&gt;3,LARGE(D63:I63,1)+LARGE(D63:I63,2)+LARGE(D63:I63,3)+LARGE(D63:I63,4),COUNTA(D63:I63))</f>
        <v>0</v>
      </c>
      <c r="K63" s="1">
        <f>SUM(D63:I63)</f>
        <v>0</v>
      </c>
      <c r="L63" s="3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 x14ac:dyDescent="0.2">
      <c r="A64" s="1">
        <v>20</v>
      </c>
      <c r="B64" s="16" t="s">
        <v>50</v>
      </c>
      <c r="C64" s="1" t="s">
        <v>15</v>
      </c>
      <c r="D64" s="1"/>
      <c r="E64" s="10"/>
      <c r="F64" s="1"/>
      <c r="G64" s="10"/>
      <c r="H64" s="1"/>
      <c r="I64" s="10"/>
      <c r="J64" s="3">
        <f>IF(COUNTA(D64:I64)&gt;3,LARGE(D64:I64,1)+LARGE(D64:I64,2)+LARGE(D64:I64,3)+LARGE(D64:I64,4),COUNTA(D64:I64))</f>
        <v>0</v>
      </c>
      <c r="K64" s="1">
        <f>SUM(D64:I64)</f>
        <v>0</v>
      </c>
      <c r="L64" s="3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 x14ac:dyDescent="0.2">
      <c r="A65" s="1">
        <v>21</v>
      </c>
      <c r="B65" s="16" t="s">
        <v>51</v>
      </c>
      <c r="C65" s="1" t="s">
        <v>15</v>
      </c>
      <c r="D65" s="1"/>
      <c r="E65" s="10"/>
      <c r="F65" s="1"/>
      <c r="G65" s="10"/>
      <c r="H65" s="1"/>
      <c r="I65" s="10"/>
      <c r="J65" s="3">
        <f>IF(COUNTA(D65:I65)&gt;3,LARGE(D65:I65,1)+LARGE(D65:I65,2)+LARGE(D65:I65,3)+LARGE(D65:I65,4),COUNTA(D65:I65))</f>
        <v>0</v>
      </c>
      <c r="K65" s="1">
        <f>SUM(D65:I65)</f>
        <v>0</v>
      </c>
      <c r="L65" s="3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 x14ac:dyDescent="0.2">
      <c r="A66" s="1">
        <v>22</v>
      </c>
      <c r="B66" s="16" t="s">
        <v>53</v>
      </c>
      <c r="C66" s="1" t="s">
        <v>20</v>
      </c>
      <c r="E66" s="10"/>
      <c r="F66" s="1"/>
      <c r="G66" s="10"/>
      <c r="H66" s="1"/>
      <c r="I66" s="10"/>
      <c r="J66" s="3">
        <f>IF(COUNTA(D66:I66)&gt;3,LARGE(D66:I66,1)+LARGE(D66:I66,2)+LARGE(D66:I66,3)+LARGE(D66:I66,4),COUNTA(D66:I66))</f>
        <v>0</v>
      </c>
      <c r="K66" s="1">
        <f>SUM(D66:I66)</f>
        <v>0</v>
      </c>
      <c r="L66" s="3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2">
      <c r="A67" s="1">
        <v>23</v>
      </c>
      <c r="B67" s="15" t="s">
        <v>56</v>
      </c>
      <c r="C67" s="1" t="s">
        <v>20</v>
      </c>
      <c r="D67" s="1"/>
      <c r="E67" s="10"/>
      <c r="F67" s="1"/>
      <c r="G67" s="10"/>
      <c r="H67" s="1"/>
      <c r="I67" s="10"/>
      <c r="J67" s="3">
        <f>IF(COUNTA(D67:I67)&gt;3,LARGE(D67:I67,1)+LARGE(D67:I67,2)+LARGE(D67:I67,3)+LARGE(D67:I67,4),COUNTA(D67:I67))</f>
        <v>0</v>
      </c>
      <c r="K67" s="1">
        <f>SUM(D67:I67)</f>
        <v>0</v>
      </c>
      <c r="L67" s="3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2">
      <c r="A68" s="1">
        <v>24</v>
      </c>
      <c r="B68" s="25" t="s">
        <v>57</v>
      </c>
      <c r="C68" s="26" t="s">
        <v>14</v>
      </c>
      <c r="D68" s="1"/>
      <c r="E68" s="10"/>
      <c r="F68" s="1"/>
      <c r="G68" s="10"/>
      <c r="H68" s="1"/>
      <c r="I68" s="10"/>
      <c r="J68" s="3">
        <f>IF(COUNTA(D68:I68)&gt;3,LARGE(D68:I68,1)+LARGE(D68:I68,2)+LARGE(D68:I68,3)+LARGE(D68:I68,4),COUNTA(D68:I68))</f>
        <v>0</v>
      </c>
      <c r="K68" s="1">
        <f>SUM(D68:I68)</f>
        <v>0</v>
      </c>
      <c r="L68" s="1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2">
      <c r="A69" s="1">
        <v>25</v>
      </c>
      <c r="B69" s="16" t="s">
        <v>59</v>
      </c>
      <c r="C69" s="1" t="s">
        <v>15</v>
      </c>
      <c r="D69" s="1"/>
      <c r="E69" s="10"/>
      <c r="F69" s="1"/>
      <c r="G69" s="10"/>
      <c r="H69" s="1"/>
      <c r="I69" s="10"/>
      <c r="J69" s="3">
        <f>IF(COUNTA(D69:I69)&gt;3,LARGE(D69:I69,1)+LARGE(D69:I69,2)+LARGE(D69:I69,3)+LARGE(D69:I69,4),COUNTA(D69:I69))</f>
        <v>0</v>
      </c>
      <c r="K69" s="1">
        <f>SUM(D69:I69)</f>
        <v>0</v>
      </c>
      <c r="L69" s="1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2">
      <c r="A70" s="1">
        <v>26</v>
      </c>
      <c r="B70" s="16" t="s">
        <v>41</v>
      </c>
      <c r="C70" s="1" t="s">
        <v>15</v>
      </c>
      <c r="D70" s="1"/>
      <c r="E70" s="10"/>
      <c r="F70" s="1"/>
      <c r="G70" s="10"/>
      <c r="H70" s="1"/>
      <c r="I70" s="10"/>
      <c r="J70" s="3">
        <f>IF(COUNTA(D70:I70)&gt;3,LARGE(D70:I70,1)+LARGE(D70:I70,2)+LARGE(D70:I70,3)+LARGE(D70:I70,4),COUNTA(D70:I70))</f>
        <v>0</v>
      </c>
      <c r="K70" s="1">
        <f>SUM(D70:I70)</f>
        <v>0</v>
      </c>
      <c r="L70" s="1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" customHeight="1" x14ac:dyDescent="0.2">
      <c r="A71" s="1">
        <v>27</v>
      </c>
      <c r="B71" s="18" t="s">
        <v>66</v>
      </c>
      <c r="C71" s="1" t="s">
        <v>10</v>
      </c>
      <c r="D71" s="1"/>
      <c r="E71" s="10"/>
      <c r="F71" s="1"/>
      <c r="G71" s="10"/>
      <c r="H71" s="1"/>
      <c r="I71" s="10"/>
      <c r="J71" s="3">
        <f>IF(COUNTA(D71:I71)&gt;3,LARGE(D71:I71,1)+LARGE(D71:I71,2)+LARGE(D71:I71,3)+LARGE(D71:I71,4),COUNTA(D71:I71))</f>
        <v>0</v>
      </c>
      <c r="K71" s="1">
        <f>SUM(D71:I71)</f>
        <v>0</v>
      </c>
      <c r="L71" s="1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 x14ac:dyDescent="0.2">
      <c r="A72" s="18"/>
      <c r="B72" s="1"/>
      <c r="C72" s="1"/>
      <c r="D72" s="1"/>
      <c r="E72" s="10"/>
      <c r="F72" s="1"/>
      <c r="G72" s="10"/>
      <c r="H72" s="1"/>
      <c r="I72" s="10"/>
      <c r="J72" s="3">
        <f t="shared" ref="J45:J72" si="6">IF(COUNTA(D72:I72)&gt;3,LARGE(D72:I72,1)+LARGE(D72:I72,2)+LARGE(D72:I72,3)+LARGE(D72:I72,4),COUNTA(D72:I72))</f>
        <v>0</v>
      </c>
      <c r="K72" s="1">
        <f t="shared" ref="K64:K72" si="7">SUM(D72:I72)</f>
        <v>0</v>
      </c>
      <c r="L72" s="1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2">
      <c r="A73" s="1"/>
      <c r="B73" s="16"/>
      <c r="C73" s="1" t="s">
        <v>21</v>
      </c>
      <c r="D73" s="1"/>
      <c r="E73" s="1"/>
      <c r="F73" s="1"/>
      <c r="G73" s="1"/>
      <c r="H73" s="1"/>
      <c r="I73" s="1"/>
      <c r="J73" s="9"/>
      <c r="K73" s="1"/>
      <c r="L73" s="1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34.5" customHeight="1" x14ac:dyDescent="0.2">
      <c r="A74" s="4"/>
      <c r="B74" s="27"/>
      <c r="C74" s="28" t="s">
        <v>21</v>
      </c>
      <c r="D74" s="29" t="str">
        <f>+D3</f>
        <v>28 et 29
sep 2024</v>
      </c>
      <c r="E74" s="29" t="str">
        <f>+E3</f>
        <v>12 et 13
oct 2024</v>
      </c>
      <c r="F74" s="29" t="str">
        <f>+F3</f>
        <v>26 et 27
oct 2024</v>
      </c>
      <c r="G74" s="29" t="str">
        <f>+G3</f>
        <v>9 et 10
nov 2024</v>
      </c>
      <c r="H74" s="29" t="str">
        <f>+H3</f>
        <v>23 et 24
nov 2024</v>
      </c>
      <c r="I74" s="29" t="str">
        <f>+I3</f>
        <v>7 et 8
déc 2024</v>
      </c>
      <c r="J74" s="6" t="s">
        <v>8</v>
      </c>
      <c r="K74" s="1"/>
      <c r="L74" s="1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 x14ac:dyDescent="0.2">
      <c r="A75" s="52" t="s">
        <v>67</v>
      </c>
      <c r="B75" s="52"/>
      <c r="C75" s="1"/>
      <c r="D75" s="7" t="str">
        <f>+D4</f>
        <v>TSJ</v>
      </c>
      <c r="E75" s="7" t="str">
        <f>+E4</f>
        <v>STMB</v>
      </c>
      <c r="F75" s="7" t="str">
        <f>+F4</f>
        <v>STPA</v>
      </c>
      <c r="G75" s="7" t="str">
        <f>+G4</f>
        <v>USO</v>
      </c>
      <c r="H75" s="7" t="str">
        <f>+H4</f>
        <v>LPB</v>
      </c>
      <c r="I75" s="7" t="str">
        <f>+I4</f>
        <v>STBB</v>
      </c>
      <c r="J75" s="8" t="s">
        <v>16</v>
      </c>
      <c r="K75" s="1"/>
      <c r="L75" s="1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 x14ac:dyDescent="0.2">
      <c r="A76" s="50" t="s">
        <v>17</v>
      </c>
      <c r="B76" s="50"/>
      <c r="C76" s="9" t="s">
        <v>18</v>
      </c>
      <c r="D76" s="1"/>
      <c r="E76" s="10"/>
      <c r="F76" s="1"/>
      <c r="G76" s="10"/>
      <c r="H76" s="1"/>
      <c r="I76" s="10"/>
      <c r="J76" s="3"/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" customHeight="1" x14ac:dyDescent="0.2">
      <c r="A77" s="1">
        <v>1</v>
      </c>
      <c r="B77" s="15"/>
      <c r="C77" s="1"/>
      <c r="D77" s="1"/>
      <c r="E77" s="10"/>
      <c r="F77" s="1"/>
      <c r="G77" s="10"/>
      <c r="H77" s="1"/>
      <c r="I77" s="10"/>
      <c r="J77" s="3">
        <f>IF(COUNTA(D77:I77)&gt;3,LARGE(D77:I77,1)+LARGE(D77:I77,2)+LARGE(D77:I77,3)+LARGE(D77:I77,4),COUNTA(D77:I77))</f>
        <v>0</v>
      </c>
      <c r="K77" s="1">
        <f>SUM(D77:I77)</f>
        <v>0</v>
      </c>
      <c r="L77" s="1"/>
      <c r="M77" s="3"/>
      <c r="N77" s="1"/>
      <c r="O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 x14ac:dyDescent="0.2">
      <c r="A78" s="1"/>
      <c r="B78" s="16"/>
      <c r="C78" s="1"/>
      <c r="D78" s="1"/>
      <c r="E78" s="10"/>
      <c r="F78" s="1"/>
      <c r="G78" s="10"/>
      <c r="H78" s="1"/>
      <c r="I78" s="10"/>
      <c r="J78" s="3">
        <f>IF(COUNTA(D78:I78)&gt;3,LARGE(D78:I78,1)+LARGE(D78:I78,2)+LARGE(D78:I78,3),COUNTA(D78:I78))</f>
        <v>0</v>
      </c>
      <c r="K78" s="1">
        <f>SUM(D78:I78)</f>
        <v>0</v>
      </c>
      <c r="L78" s="1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 x14ac:dyDescent="0.2">
      <c r="A79" s="1"/>
      <c r="B79" s="18"/>
      <c r="C79" s="1" t="s">
        <v>21</v>
      </c>
      <c r="D79" s="1"/>
      <c r="E79" s="10"/>
      <c r="F79" s="1"/>
      <c r="G79" s="10"/>
      <c r="H79" s="1"/>
      <c r="I79" s="10"/>
      <c r="J79" s="3"/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 x14ac:dyDescent="0.2">
      <c r="A80" s="50" t="s">
        <v>22</v>
      </c>
      <c r="B80" s="50"/>
      <c r="C80" s="9" t="s">
        <v>18</v>
      </c>
      <c r="D80" s="1"/>
      <c r="E80" s="10"/>
      <c r="F80" s="1"/>
      <c r="G80" s="10"/>
      <c r="H80" s="1"/>
      <c r="I80" s="10"/>
      <c r="J80" s="3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 x14ac:dyDescent="0.2">
      <c r="A81" s="1">
        <v>1</v>
      </c>
      <c r="B81" s="18" t="s">
        <v>68</v>
      </c>
      <c r="C81" s="1" t="s">
        <v>20</v>
      </c>
      <c r="D81" s="1">
        <v>208</v>
      </c>
      <c r="E81" s="10">
        <v>223</v>
      </c>
      <c r="F81" s="1">
        <v>241</v>
      </c>
      <c r="G81" s="10">
        <v>215</v>
      </c>
      <c r="H81" s="1"/>
      <c r="I81" s="10"/>
      <c r="J81" s="3">
        <f>IF(COUNTA(D81:I81)&gt;3,LARGE(D81:I81,1)+LARGE(D81:I81,2)+LARGE(D81:I81,3)+LARGE(D81:I81,3),COUNTA(D81:I81))</f>
        <v>894</v>
      </c>
      <c r="K81" s="1">
        <f>SUM(D81:I81)</f>
        <v>887</v>
      </c>
      <c r="L81" s="1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 x14ac:dyDescent="0.2">
      <c r="A82" s="1">
        <f>+A81+1</f>
        <v>2</v>
      </c>
      <c r="D82" s="1"/>
      <c r="E82" s="10"/>
      <c r="F82" s="1"/>
      <c r="G82" s="10"/>
      <c r="H82" s="1"/>
      <c r="I82" s="10"/>
      <c r="J82" s="3">
        <f>IF(COUNTA(D82:I82)&gt;3,LARGE(D82:I82,1)+LARGE(D82:I82,2)+LARGE(D82:I82,3)+LARGE(D82:I82,3),COUNTA(D82:I82))</f>
        <v>0</v>
      </c>
      <c r="K82" s="1">
        <f>SUM(D82:I82)</f>
        <v>0</v>
      </c>
      <c r="L82" s="1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 x14ac:dyDescent="0.2">
      <c r="A83" s="1">
        <f>+A82+1</f>
        <v>3</v>
      </c>
      <c r="E83" s="10"/>
      <c r="F83" s="1"/>
      <c r="G83" s="10"/>
      <c r="H83" s="1"/>
      <c r="I83" s="10"/>
      <c r="J83" s="3">
        <f>IF(COUNTA(D83:I83)&gt;3,LARGE(D83:I83,1)+LARGE(D83:I83,2)+LARGE(D83:I83,3)+LARGE(D83:I83,3),COUNTA(D83:I83))</f>
        <v>0</v>
      </c>
      <c r="K83" s="1">
        <f>SUM(D83:I83)</f>
        <v>0</v>
      </c>
      <c r="L83" s="1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 x14ac:dyDescent="0.2">
      <c r="A84" s="1"/>
      <c r="B84" s="18"/>
      <c r="C84" s="1" t="s">
        <v>21</v>
      </c>
      <c r="D84" s="1"/>
      <c r="E84" s="10"/>
      <c r="F84" s="1"/>
      <c r="G84" s="10"/>
      <c r="H84" s="1"/>
      <c r="I84" s="10"/>
      <c r="J84" s="3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 x14ac:dyDescent="0.2">
      <c r="A85" s="50" t="s">
        <v>27</v>
      </c>
      <c r="B85" s="50"/>
      <c r="C85" s="9" t="s">
        <v>28</v>
      </c>
      <c r="D85" s="9"/>
      <c r="E85" s="11"/>
      <c r="F85" s="3"/>
      <c r="G85" s="30"/>
      <c r="H85" s="1"/>
      <c r="I85" s="10"/>
      <c r="J85" s="3"/>
      <c r="K85" s="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2.75" customHeight="1" x14ac:dyDescent="0.2">
      <c r="A86" s="1">
        <v>1</v>
      </c>
      <c r="B86" s="12" t="s">
        <v>70</v>
      </c>
      <c r="C86" s="1" t="s">
        <v>20</v>
      </c>
      <c r="D86" s="1">
        <v>325</v>
      </c>
      <c r="E86" s="10">
        <v>321</v>
      </c>
      <c r="F86" s="1">
        <v>341</v>
      </c>
      <c r="G86" s="10">
        <v>335</v>
      </c>
      <c r="H86" s="1"/>
      <c r="I86" s="10"/>
      <c r="J86" s="3">
        <f>IF(COUNTA(D86:I86)&gt;3,LARGE(D86:I86,1)+LARGE(D86:I86,2)+LARGE(D86:I86,3)+LARGE(D86:I86,4),COUNTA(D86:I86))</f>
        <v>1322</v>
      </c>
      <c r="K86" s="1">
        <f>SUM(D86:I86)</f>
        <v>1322</v>
      </c>
      <c r="L86" s="1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 x14ac:dyDescent="0.2">
      <c r="A87" s="1">
        <f>+A86+1</f>
        <v>2</v>
      </c>
      <c r="B87" t="s">
        <v>69</v>
      </c>
      <c r="C87" s="1" t="s">
        <v>15</v>
      </c>
      <c r="D87" s="1">
        <v>329</v>
      </c>
      <c r="E87" s="10">
        <v>328</v>
      </c>
      <c r="F87" s="1">
        <v>282</v>
      </c>
      <c r="G87" s="10">
        <v>329</v>
      </c>
      <c r="H87" s="1"/>
      <c r="I87" s="10"/>
      <c r="J87" s="3">
        <f>IF(COUNTA(D87:I87)&gt;3,LARGE(D87:I87,1)+LARGE(D87:I87,2)+LARGE(D87:I87,3)+LARGE(D87:I87,4),COUNTA(D87:I87))</f>
        <v>1268</v>
      </c>
      <c r="K87" s="1">
        <f>SUM(D87:I87)</f>
        <v>1268</v>
      </c>
      <c r="L87" s="1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 x14ac:dyDescent="0.2">
      <c r="A88" s="1">
        <v>3</v>
      </c>
      <c r="B88" s="18" t="s">
        <v>71</v>
      </c>
      <c r="C88" s="1" t="s">
        <v>13</v>
      </c>
      <c r="D88" s="1"/>
      <c r="E88" s="10">
        <v>334</v>
      </c>
      <c r="F88" s="1"/>
      <c r="G88" s="10">
        <v>316</v>
      </c>
      <c r="H88" s="1"/>
      <c r="I88" s="10"/>
      <c r="J88" s="3">
        <f>IF(COUNTA(D88:I88)&gt;3,LARGE(D88:I88,1)+LARGE(D88:I88,2)+LARGE(D88:I88,3)+LARGE(D88:I88,4),COUNTA(D88:I88))</f>
        <v>2</v>
      </c>
      <c r="K88" s="1">
        <f>SUM(D88:I88)</f>
        <v>650</v>
      </c>
      <c r="L88" s="1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 x14ac:dyDescent="0.2">
      <c r="A89" s="1"/>
      <c r="C89" s="1"/>
      <c r="D89" s="1"/>
      <c r="E89" s="10"/>
      <c r="F89" s="1"/>
      <c r="G89" s="10"/>
      <c r="H89" s="1"/>
      <c r="I89" s="10"/>
      <c r="J89" s="3"/>
      <c r="K89" s="1"/>
      <c r="L89" s="1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 x14ac:dyDescent="0.2">
      <c r="A90" s="1"/>
      <c r="E90" s="10"/>
      <c r="F90" s="1"/>
      <c r="G90" s="10"/>
      <c r="H90" s="1"/>
      <c r="I90" s="10"/>
      <c r="J90" s="3"/>
      <c r="K90" s="1"/>
      <c r="L90" s="1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 x14ac:dyDescent="0.2">
      <c r="A91" s="50" t="s">
        <v>31</v>
      </c>
      <c r="B91" s="50"/>
      <c r="C91" s="9" t="s">
        <v>28</v>
      </c>
      <c r="D91" s="9"/>
      <c r="E91" s="11"/>
      <c r="F91" s="3"/>
      <c r="G91" s="30"/>
      <c r="H91" s="1"/>
      <c r="I91" s="10"/>
      <c r="J91" s="3"/>
      <c r="K91" s="1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2.75" customHeight="1" x14ac:dyDescent="0.2">
      <c r="A92" s="1">
        <v>1</v>
      </c>
      <c r="B92" s="15" t="s">
        <v>72</v>
      </c>
      <c r="C92" s="13" t="s">
        <v>20</v>
      </c>
      <c r="D92" s="1">
        <v>340</v>
      </c>
      <c r="E92" s="10">
        <v>321</v>
      </c>
      <c r="F92" s="13"/>
      <c r="G92" s="10">
        <v>330</v>
      </c>
      <c r="H92" s="1"/>
      <c r="I92" s="10"/>
      <c r="J92" s="3">
        <f>IF(COUNTA(D92:I92)&gt;3,LARGE(D92:I92,1)+LARGE(D92:I92,2)+LARGE(D92:I92,3)+LARGE(D92:I92,4),COUNTA(D92:I92))</f>
        <v>3</v>
      </c>
      <c r="K92" s="1">
        <f>SUM(D92:I92)</f>
        <v>991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2.75" customHeight="1" x14ac:dyDescent="0.2">
      <c r="A93" s="1">
        <f>A92+1</f>
        <v>2</v>
      </c>
      <c r="B93" s="20" t="s">
        <v>74</v>
      </c>
      <c r="C93" s="1" t="s">
        <v>13</v>
      </c>
      <c r="D93" s="1"/>
      <c r="E93" s="10">
        <v>276</v>
      </c>
      <c r="F93" s="3"/>
      <c r="G93" s="10"/>
      <c r="H93" s="1"/>
      <c r="I93" s="10"/>
      <c r="J93" s="3">
        <f>IF(COUNTA(D93:I93)&gt;3,LARGE(D93:I93,1)+LARGE(D93:I93,2)+LARGE(D93:I93,3)+LARGE(D93:I93,4),COUNTA(D93:I93))</f>
        <v>1</v>
      </c>
      <c r="K93" s="1">
        <f>SUM(D93:I93)</f>
        <v>276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2.75" customHeight="1" x14ac:dyDescent="0.2">
      <c r="A94" s="1">
        <f>A93+1</f>
        <v>3</v>
      </c>
      <c r="B94" s="12" t="s">
        <v>73</v>
      </c>
      <c r="C94" s="1" t="s">
        <v>11</v>
      </c>
      <c r="D94" s="1"/>
      <c r="E94" s="10"/>
      <c r="F94" s="1"/>
      <c r="G94" s="10"/>
      <c r="H94" s="1"/>
      <c r="I94" s="10"/>
      <c r="J94" s="3">
        <f>IF(COUNTA(D94:I94)&gt;3,LARGE(D94:I94,1)+LARGE(D94:I94,2)+LARGE(D94:I94,3)+LARGE(D94:I94,4),COUNTA(D94:I94))</f>
        <v>0</v>
      </c>
      <c r="K94" s="1">
        <f>SUM(D94:I94)</f>
        <v>0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2.75" customHeight="1" x14ac:dyDescent="0.2">
      <c r="A95" s="2"/>
      <c r="B95" s="18"/>
      <c r="C95" s="1" t="s">
        <v>21</v>
      </c>
      <c r="D95" s="1"/>
      <c r="E95" s="11"/>
      <c r="F95" s="3"/>
      <c r="G95" s="10"/>
      <c r="H95" s="1"/>
      <c r="I95" s="10"/>
      <c r="J95" s="3"/>
      <c r="K95" s="1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2.75" customHeight="1" x14ac:dyDescent="0.2">
      <c r="A96" s="50" t="s">
        <v>40</v>
      </c>
      <c r="B96" s="50"/>
      <c r="C96" s="9" t="s">
        <v>28</v>
      </c>
      <c r="D96" s="9"/>
      <c r="E96" s="11"/>
      <c r="F96" s="3"/>
      <c r="G96" s="30"/>
      <c r="H96" s="1"/>
      <c r="I96" s="10"/>
      <c r="J96" s="3"/>
      <c r="K96" s="1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2.75" customHeight="1" x14ac:dyDescent="0.2">
      <c r="A97" s="1">
        <v>1</v>
      </c>
      <c r="B97" t="s">
        <v>101</v>
      </c>
      <c r="C97" s="21" t="s">
        <v>12</v>
      </c>
      <c r="D97" s="1">
        <v>361</v>
      </c>
      <c r="E97" s="10">
        <v>338</v>
      </c>
      <c r="F97" s="1">
        <v>340</v>
      </c>
      <c r="G97" s="10">
        <v>347</v>
      </c>
      <c r="H97" s="1"/>
      <c r="I97" s="10"/>
      <c r="J97" s="3">
        <f>IF(COUNTA(D97:I97)&gt;3,LARGE(D97:I97,1)+LARGE(D97:I97,2)+LARGE(D97:I97,3)+LARGE(D97:I97,4),COUNTA(D97:I97))</f>
        <v>1386</v>
      </c>
      <c r="K97" s="1">
        <f>SUM(D97:I97)</f>
        <v>1386</v>
      </c>
      <c r="L97" s="1"/>
      <c r="M97" s="22"/>
      <c r="N97" s="1"/>
      <c r="O97" s="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2.75" customHeight="1" x14ac:dyDescent="0.2">
      <c r="A98" s="1">
        <v>2</v>
      </c>
      <c r="B98" s="20" t="s">
        <v>121</v>
      </c>
      <c r="C98" s="1" t="s">
        <v>15</v>
      </c>
      <c r="D98" s="1">
        <v>336</v>
      </c>
      <c r="E98" s="10">
        <v>334</v>
      </c>
      <c r="F98" s="1">
        <v>344</v>
      </c>
      <c r="G98" s="10">
        <v>349</v>
      </c>
      <c r="H98" s="1"/>
      <c r="I98" s="10"/>
      <c r="J98" s="3">
        <f>IF(COUNTA(D98:I98)&gt;3,LARGE(D98:I98,1)+LARGE(D98:I98,2)+LARGE(D98:I98,3)+LARGE(D98:I98,4),COUNTA(D98:I98))</f>
        <v>1363</v>
      </c>
      <c r="K98" s="1">
        <f>SUM(D98:I98)</f>
        <v>1363</v>
      </c>
      <c r="L98" s="1"/>
      <c r="M98" s="22"/>
      <c r="N98" s="1"/>
      <c r="O98" s="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2.75" customHeight="1" x14ac:dyDescent="0.2">
      <c r="A99" s="1">
        <v>3</v>
      </c>
      <c r="B99" s="18" t="s">
        <v>133</v>
      </c>
      <c r="C99" s="1" t="s">
        <v>15</v>
      </c>
      <c r="D99" s="1">
        <v>337</v>
      </c>
      <c r="E99" s="10">
        <v>323</v>
      </c>
      <c r="F99" s="1">
        <v>337</v>
      </c>
      <c r="G99" s="10">
        <v>351</v>
      </c>
      <c r="H99" s="1"/>
      <c r="I99" s="10"/>
      <c r="J99" s="3">
        <f>IF(COUNTA(D99:I99)&gt;3,LARGE(D99:I99,1)+LARGE(D99:I99,2)+LARGE(D99:I99,3)+LARGE(D99:I99,4),COUNTA(D99:I99))</f>
        <v>1348</v>
      </c>
      <c r="K99" s="1">
        <f>SUM(D99:I99)</f>
        <v>1348</v>
      </c>
      <c r="L99" s="1"/>
      <c r="M99" s="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 x14ac:dyDescent="0.2">
      <c r="A100" s="1">
        <v>4</v>
      </c>
      <c r="B100" s="16" t="s">
        <v>116</v>
      </c>
      <c r="C100" s="1" t="s">
        <v>12</v>
      </c>
      <c r="D100" s="1">
        <v>337</v>
      </c>
      <c r="E100" s="10">
        <v>334</v>
      </c>
      <c r="F100" s="1">
        <v>331</v>
      </c>
      <c r="G100" s="10">
        <v>338</v>
      </c>
      <c r="H100" s="1"/>
      <c r="I100" s="10"/>
      <c r="J100" s="3">
        <f>IF(COUNTA(D100:I100)&gt;3,LARGE(D100:I100,1)+LARGE(D100:I100,2)+LARGE(D100:I100,3)+LARGE(D100:I100,4),COUNTA(D100:I100))</f>
        <v>1340</v>
      </c>
      <c r="K100" s="1">
        <f>SUM(D100:I100)</f>
        <v>1340</v>
      </c>
      <c r="L100" s="1"/>
      <c r="M100" s="2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 x14ac:dyDescent="0.2">
      <c r="A101" s="1">
        <v>5</v>
      </c>
      <c r="B101" s="16" t="s">
        <v>144</v>
      </c>
      <c r="C101" s="1" t="s">
        <v>11</v>
      </c>
      <c r="D101" s="1">
        <v>337</v>
      </c>
      <c r="E101" s="10">
        <v>325</v>
      </c>
      <c r="F101" s="1">
        <v>328</v>
      </c>
      <c r="G101" s="10">
        <v>327</v>
      </c>
      <c r="H101" s="1"/>
      <c r="I101" s="10"/>
      <c r="J101" s="3">
        <f>IF(COUNTA(D101:I101)&gt;3,LARGE(D101:I101,1)+LARGE(D101:I101,2)+LARGE(D101:I101,3)+LARGE(D101:I101,4),COUNTA(D101:I101))</f>
        <v>1317</v>
      </c>
      <c r="K101" s="1">
        <f>SUM(D101:I101)</f>
        <v>1317</v>
      </c>
      <c r="L101" s="1"/>
      <c r="M101" s="2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 x14ac:dyDescent="0.2">
      <c r="A102" s="1">
        <v>6</v>
      </c>
      <c r="B102" s="16" t="s">
        <v>109</v>
      </c>
      <c r="C102" s="1" t="s">
        <v>20</v>
      </c>
      <c r="D102" s="1">
        <v>268</v>
      </c>
      <c r="E102" s="10">
        <v>254</v>
      </c>
      <c r="F102" s="1">
        <v>285</v>
      </c>
      <c r="G102" s="10">
        <v>246</v>
      </c>
      <c r="H102" s="1"/>
      <c r="I102" s="10"/>
      <c r="J102" s="3">
        <f>IF(COUNTA(D102:I102)&gt;3,LARGE(D102:I102,1)+LARGE(D102:I102,2)+LARGE(D102:I102,3)+LARGE(D102:I102,4),COUNTA(D102:I102))</f>
        <v>1053</v>
      </c>
      <c r="K102" s="1">
        <f>SUM(D102:I102)</f>
        <v>1053</v>
      </c>
      <c r="L102" s="1"/>
      <c r="M102" s="3"/>
      <c r="N102" s="1"/>
      <c r="O102" s="1"/>
      <c r="P102" s="1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2.75" customHeight="1" x14ac:dyDescent="0.2">
      <c r="A103" s="1">
        <v>7</v>
      </c>
      <c r="B103" s="16" t="s">
        <v>75</v>
      </c>
      <c r="C103" s="1" t="s">
        <v>15</v>
      </c>
      <c r="D103" s="1">
        <v>343</v>
      </c>
      <c r="E103" s="10">
        <v>349</v>
      </c>
      <c r="F103" s="1">
        <v>346</v>
      </c>
      <c r="G103" s="10"/>
      <c r="H103" s="31"/>
      <c r="I103" s="10"/>
      <c r="J103" s="3">
        <f>IF(COUNTA(D103:I103)&gt;3,LARGE(D103:I103,1)+LARGE(D103:I103,2)+LARGE(D103:I103,3)+LARGE(D103:I103,4),COUNTA(D103:I103))</f>
        <v>3</v>
      </c>
      <c r="K103" s="1">
        <f>SUM(D103:I103)</f>
        <v>1038</v>
      </c>
      <c r="L103" s="1"/>
      <c r="M103" s="22"/>
      <c r="N103" s="1"/>
      <c r="O103" s="1"/>
      <c r="P103" s="1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2.75" customHeight="1" x14ac:dyDescent="0.2">
      <c r="A104" s="1">
        <v>8</v>
      </c>
      <c r="B104" s="16" t="s">
        <v>80</v>
      </c>
      <c r="C104" s="1" t="s">
        <v>14</v>
      </c>
      <c r="D104" s="1"/>
      <c r="E104" s="10">
        <v>326</v>
      </c>
      <c r="F104" s="1">
        <v>320</v>
      </c>
      <c r="G104" s="10">
        <v>336</v>
      </c>
      <c r="H104" s="1"/>
      <c r="I104" s="10"/>
      <c r="J104" s="3">
        <f>IF(COUNTA(D104:I104)&gt;3,LARGE(D104:I104,1)+LARGE(D104:I104,2)+LARGE(D104:I104,3)+LARGE(D104:I104,4),COUNTA(D104:I104))</f>
        <v>3</v>
      </c>
      <c r="K104" s="1">
        <f>SUM(D104:I104)</f>
        <v>982</v>
      </c>
      <c r="L104" s="1"/>
      <c r="M104" s="22"/>
      <c r="N104" s="1"/>
      <c r="O104" s="1"/>
      <c r="P104" s="1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2.75" customHeight="1" x14ac:dyDescent="0.2">
      <c r="A105" s="1">
        <v>9</v>
      </c>
      <c r="B105" s="16" t="s">
        <v>82</v>
      </c>
      <c r="C105" s="1" t="s">
        <v>13</v>
      </c>
      <c r="D105" s="1"/>
      <c r="E105" s="10">
        <v>317</v>
      </c>
      <c r="F105" s="1">
        <v>321</v>
      </c>
      <c r="G105" s="10">
        <v>316</v>
      </c>
      <c r="H105" s="1"/>
      <c r="I105" s="10"/>
      <c r="J105" s="3">
        <f>IF(COUNTA(D105:I105)&gt;3,LARGE(D105:I105,1)+LARGE(D105:I105,2)+LARGE(D105:I105,3)+LARGE(D105:I105,4),COUNTA(D105:I105))</f>
        <v>3</v>
      </c>
      <c r="K105" s="1">
        <f>SUM(D105:I105)</f>
        <v>954</v>
      </c>
      <c r="L105" s="1"/>
      <c r="M105" s="22"/>
      <c r="N105" s="1"/>
      <c r="O105" s="1"/>
      <c r="P105" s="1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2.75" customHeight="1" x14ac:dyDescent="0.2">
      <c r="A106" s="1">
        <v>10</v>
      </c>
      <c r="B106" s="32" t="s">
        <v>96</v>
      </c>
      <c r="C106" s="1" t="s">
        <v>14</v>
      </c>
      <c r="D106" s="1"/>
      <c r="E106" s="10">
        <v>297</v>
      </c>
      <c r="F106" s="1">
        <v>302</v>
      </c>
      <c r="G106" s="10">
        <v>281</v>
      </c>
      <c r="H106" s="1"/>
      <c r="I106" s="10"/>
      <c r="J106" s="3">
        <f>IF(COUNTA(D106:I106)&gt;3,LARGE(D106:I106,1)+LARGE(D106:I106,2)+LARGE(D106:I106,3)+LARGE(D106:I106,4),COUNTA(D106:I106))</f>
        <v>3</v>
      </c>
      <c r="K106" s="1">
        <f>SUM(D106:I106)</f>
        <v>880</v>
      </c>
      <c r="L106" s="1"/>
      <c r="M106" s="22"/>
      <c r="N106" s="1"/>
      <c r="O106" s="1"/>
      <c r="P106" s="1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customHeight="1" x14ac:dyDescent="0.2">
      <c r="A107" s="1">
        <v>11</v>
      </c>
      <c r="B107" s="16" t="s">
        <v>102</v>
      </c>
      <c r="C107" s="1" t="s">
        <v>12</v>
      </c>
      <c r="D107" s="1"/>
      <c r="E107" s="10">
        <v>354</v>
      </c>
      <c r="F107" s="1">
        <v>368</v>
      </c>
      <c r="G107" s="10">
        <v>347</v>
      </c>
      <c r="H107" s="1"/>
      <c r="I107" s="10"/>
      <c r="J107" s="3">
        <f>IF(COUNTA(D107:I107)&gt;3,LARGE(D107:I107,1)+LARGE(D107:I107,2)+LARGE(D107:I107,3)+LARGE(D107:I107,4),COUNTA(D107:I107))</f>
        <v>3</v>
      </c>
      <c r="K107" s="1">
        <f>SUM(D107:I107)</f>
        <v>1069</v>
      </c>
      <c r="L107" s="1"/>
      <c r="M107" s="22"/>
      <c r="N107" s="1"/>
      <c r="O107" s="1"/>
      <c r="P107" s="1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2.75" customHeight="1" x14ac:dyDescent="0.2">
      <c r="A108" s="1">
        <v>12</v>
      </c>
      <c r="B108" s="18" t="s">
        <v>105</v>
      </c>
      <c r="C108" s="1" t="s">
        <v>15</v>
      </c>
      <c r="D108" s="1"/>
      <c r="E108" s="10">
        <v>361</v>
      </c>
      <c r="F108" s="1">
        <v>352</v>
      </c>
      <c r="G108" s="10">
        <v>344</v>
      </c>
      <c r="H108" s="1"/>
      <c r="I108" s="10"/>
      <c r="J108" s="3">
        <f>IF(COUNTA(D108:I108)&gt;3,LARGE(D108:I108,1)+LARGE(D108:I108,2)+LARGE(D108:I108,3)+LARGE(D108:I108,4),COUNTA(D108:I108))</f>
        <v>3</v>
      </c>
      <c r="K108" s="1">
        <f>SUM(D108:I108)</f>
        <v>1057</v>
      </c>
      <c r="L108" s="1"/>
      <c r="M108" s="3"/>
      <c r="N108" s="1"/>
      <c r="O108" s="1"/>
      <c r="P108" s="1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2.75" customHeight="1" x14ac:dyDescent="0.2">
      <c r="A109" s="1">
        <v>13</v>
      </c>
      <c r="B109" s="16" t="s">
        <v>125</v>
      </c>
      <c r="C109" s="1" t="s">
        <v>11</v>
      </c>
      <c r="D109" s="1"/>
      <c r="E109" s="10">
        <v>357</v>
      </c>
      <c r="F109" s="1">
        <v>365</v>
      </c>
      <c r="G109" s="10">
        <v>355</v>
      </c>
      <c r="H109" s="1"/>
      <c r="I109" s="10"/>
      <c r="J109" s="3">
        <f>IF(COUNTA(D109:I109)&gt;3,LARGE(D109:I109,1)+LARGE(D109:I109,2)+LARGE(D109:I109,3)+LARGE(D109:I109,4),COUNTA(D109:I109))</f>
        <v>3</v>
      </c>
      <c r="K109" s="1">
        <f>SUM(D109:I109)</f>
        <v>1077</v>
      </c>
      <c r="L109" s="1"/>
      <c r="M109" s="3"/>
      <c r="N109" s="1"/>
      <c r="O109" s="1"/>
      <c r="P109" s="1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2.75" customHeight="1" x14ac:dyDescent="0.2">
      <c r="A110" s="1">
        <v>14</v>
      </c>
      <c r="B110" s="18" t="s">
        <v>132</v>
      </c>
      <c r="C110" s="1" t="s">
        <v>13</v>
      </c>
      <c r="D110" s="1"/>
      <c r="E110" s="10">
        <v>333</v>
      </c>
      <c r="F110" s="1">
        <v>337</v>
      </c>
      <c r="G110" s="10">
        <v>330</v>
      </c>
      <c r="H110" s="1"/>
      <c r="I110" s="10"/>
      <c r="J110" s="3">
        <f>IF(COUNTA(D110:I110)&gt;3,LARGE(D110:I110,1)+LARGE(D110:I110,2)+LARGE(D110:I110,3)+LARGE(D110:I110,4),COUNTA(D110:I110))</f>
        <v>3</v>
      </c>
      <c r="K110" s="1">
        <f>SUM(D110:I110)</f>
        <v>1000</v>
      </c>
      <c r="L110" s="1"/>
      <c r="M110" s="3"/>
      <c r="N110" s="1"/>
      <c r="O110" s="1"/>
      <c r="P110" s="1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2.75" customHeight="1" x14ac:dyDescent="0.2">
      <c r="A111" s="1">
        <v>15</v>
      </c>
      <c r="B111" s="16" t="s">
        <v>134</v>
      </c>
      <c r="C111" s="1" t="s">
        <v>14</v>
      </c>
      <c r="D111" s="1"/>
      <c r="E111" s="10">
        <v>342</v>
      </c>
      <c r="F111" s="1">
        <v>345</v>
      </c>
      <c r="G111" s="10">
        <v>347</v>
      </c>
      <c r="H111" s="1"/>
      <c r="I111" s="10"/>
      <c r="J111" s="3">
        <f>IF(COUNTA(D111:I111)&gt;3,LARGE(D111:I111,1)+LARGE(D111:I111,2)+LARGE(D111:I111,3)+LARGE(D111:I111,4),COUNTA(D111:I111))</f>
        <v>3</v>
      </c>
      <c r="K111" s="1">
        <f>SUM(D111:I111)</f>
        <v>1034</v>
      </c>
      <c r="L111" s="1"/>
      <c r="M111" s="3"/>
      <c r="N111" s="1"/>
      <c r="O111" s="1"/>
      <c r="P111" s="1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2.75" customHeight="1" x14ac:dyDescent="0.2">
      <c r="A112" s="1">
        <v>16</v>
      </c>
      <c r="B112" s="16" t="s">
        <v>135</v>
      </c>
      <c r="C112" s="1" t="s">
        <v>13</v>
      </c>
      <c r="D112" s="1"/>
      <c r="E112" s="10">
        <v>349</v>
      </c>
      <c r="F112" s="1">
        <v>351</v>
      </c>
      <c r="G112" s="10">
        <v>360</v>
      </c>
      <c r="H112" s="1"/>
      <c r="I112" s="10"/>
      <c r="J112" s="3">
        <f>IF(COUNTA(D112:I112)&gt;3,LARGE(D112:I112,1)+LARGE(D112:I112,2)+LARGE(D112:I112,3)+LARGE(D112:I112,4),COUNTA(D112:I112))</f>
        <v>3</v>
      </c>
      <c r="K112" s="1">
        <f>SUM(D112:I112)</f>
        <v>1060</v>
      </c>
      <c r="L112" s="1"/>
      <c r="M112" s="3"/>
      <c r="N112" s="1"/>
      <c r="O112" s="1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 x14ac:dyDescent="0.2">
      <c r="A113" s="1">
        <v>17</v>
      </c>
      <c r="B113" s="18" t="s">
        <v>139</v>
      </c>
      <c r="C113" s="1" t="s">
        <v>13</v>
      </c>
      <c r="D113" s="1"/>
      <c r="E113" s="10">
        <v>311</v>
      </c>
      <c r="F113" s="1">
        <v>321</v>
      </c>
      <c r="G113" s="10">
        <v>299</v>
      </c>
      <c r="H113" s="1"/>
      <c r="I113" s="10"/>
      <c r="J113" s="3">
        <f>IF(COUNTA(D113:I113)&gt;3,LARGE(D113:I113,1)+LARGE(D113:I113,2)+LARGE(D113:I113,3)+LARGE(D113:I113,4),COUNTA(D113:I113))</f>
        <v>3</v>
      </c>
      <c r="K113" s="1">
        <f>SUM(D113:I113)</f>
        <v>931</v>
      </c>
      <c r="L113" s="1"/>
      <c r="M113" s="3"/>
      <c r="N113" s="1"/>
      <c r="O113" s="1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 x14ac:dyDescent="0.2">
      <c r="A114" s="1">
        <v>18</v>
      </c>
      <c r="B114" s="16" t="s">
        <v>140</v>
      </c>
      <c r="C114" s="1" t="s">
        <v>13</v>
      </c>
      <c r="D114" s="1"/>
      <c r="E114" s="10">
        <v>312</v>
      </c>
      <c r="F114" s="1">
        <v>323</v>
      </c>
      <c r="G114" s="10">
        <v>284</v>
      </c>
      <c r="H114" s="1"/>
      <c r="I114" s="10"/>
      <c r="J114" s="3">
        <f>IF(COUNTA(D114:I114)&gt;3,LARGE(D114:I114,1)+LARGE(D114:I114,2)+LARGE(D114:I114,3)+LARGE(D114:I114,4),COUNTA(D114:I114))</f>
        <v>3</v>
      </c>
      <c r="K114" s="1">
        <f>SUM(D114:I114)</f>
        <v>919</v>
      </c>
      <c r="L114" s="1"/>
      <c r="M114" s="3"/>
      <c r="N114" s="1"/>
      <c r="O114" s="1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 x14ac:dyDescent="0.2">
      <c r="A115" s="1">
        <v>19</v>
      </c>
      <c r="B115" s="16" t="s">
        <v>141</v>
      </c>
      <c r="C115" s="1" t="s">
        <v>15</v>
      </c>
      <c r="D115" s="1"/>
      <c r="E115" s="10">
        <v>364</v>
      </c>
      <c r="F115" s="1">
        <v>342</v>
      </c>
      <c r="G115" s="10">
        <v>357</v>
      </c>
      <c r="H115" s="1"/>
      <c r="I115" s="10"/>
      <c r="J115" s="3">
        <f>IF(COUNTA(D115:I115)&gt;3,LARGE(D115:I115,1)+LARGE(D115:I115,2)+LARGE(D115:I115,3)+LARGE(D115:I115,4),COUNTA(D115:I115))</f>
        <v>3</v>
      </c>
      <c r="K115" s="1">
        <f>SUM(D115:I115)</f>
        <v>1063</v>
      </c>
      <c r="L115" s="1"/>
      <c r="M115" s="3"/>
      <c r="N115" s="1"/>
      <c r="O115" s="1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 x14ac:dyDescent="0.2">
      <c r="A116" s="1">
        <v>20</v>
      </c>
      <c r="B116" s="16" t="s">
        <v>142</v>
      </c>
      <c r="C116" s="1" t="s">
        <v>15</v>
      </c>
      <c r="D116" s="1"/>
      <c r="E116" s="10">
        <v>320</v>
      </c>
      <c r="F116" s="1">
        <v>308</v>
      </c>
      <c r="G116" s="10">
        <v>305</v>
      </c>
      <c r="H116" s="1"/>
      <c r="I116" s="10"/>
      <c r="J116" s="3">
        <f>IF(COUNTA(D116:I116)&gt;3,LARGE(D116:I116,1)+LARGE(D116:I116,2)+LARGE(D116:I116,3)+LARGE(D116:I116,4),COUNTA(D116:I116))</f>
        <v>3</v>
      </c>
      <c r="K116" s="1">
        <f>SUM(D116:I116)</f>
        <v>933</v>
      </c>
      <c r="L116" s="1"/>
      <c r="M116" s="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 x14ac:dyDescent="0.2">
      <c r="A117" s="1">
        <v>21</v>
      </c>
      <c r="B117" s="16" t="s">
        <v>83</v>
      </c>
      <c r="C117" s="1" t="s">
        <v>84</v>
      </c>
      <c r="D117" s="1"/>
      <c r="E117" s="10">
        <v>344</v>
      </c>
      <c r="F117" s="1">
        <v>344</v>
      </c>
      <c r="G117" s="10"/>
      <c r="H117" s="31"/>
      <c r="I117" s="10"/>
      <c r="J117" s="3">
        <f>IF(COUNTA(D117:I117)&gt;3,LARGE(D117:I117,1)+LARGE(D117:I117,2)+LARGE(D117:I117,3)+LARGE(D117:I117,4),COUNTA(D117:I117))</f>
        <v>2</v>
      </c>
      <c r="K117" s="1">
        <f>SUM(D117:I117)</f>
        <v>688</v>
      </c>
      <c r="L117" s="1"/>
      <c r="M117" s="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 x14ac:dyDescent="0.2">
      <c r="A118" s="1">
        <v>22</v>
      </c>
      <c r="B118" s="16" t="s">
        <v>85</v>
      </c>
      <c r="C118" s="1" t="s">
        <v>84</v>
      </c>
      <c r="D118" s="1"/>
      <c r="E118" s="10">
        <v>317</v>
      </c>
      <c r="F118" s="1">
        <v>320</v>
      </c>
      <c r="G118" s="10"/>
      <c r="H118" s="31"/>
      <c r="I118" s="10"/>
      <c r="J118" s="3">
        <f>IF(COUNTA(D118:I118)&gt;3,LARGE(D118:I118,1)+LARGE(D118:I118,2)+LARGE(D118:I118,3)+LARGE(D118:I118,4),COUNTA(D118:I118))</f>
        <v>2</v>
      </c>
      <c r="K118" s="1">
        <f>SUM(D118:I118)</f>
        <v>637</v>
      </c>
      <c r="L118" s="1"/>
      <c r="M118" s="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 x14ac:dyDescent="0.2">
      <c r="A119" s="1">
        <v>23</v>
      </c>
      <c r="B119" s="16" t="s">
        <v>86</v>
      </c>
      <c r="C119" s="1" t="s">
        <v>12</v>
      </c>
      <c r="D119" s="1"/>
      <c r="E119" s="10"/>
      <c r="F119" s="1">
        <v>319</v>
      </c>
      <c r="G119" s="10">
        <v>321</v>
      </c>
      <c r="H119" s="1"/>
      <c r="I119" s="10"/>
      <c r="J119" s="3">
        <f>IF(COUNTA(D119:I119)&gt;3,LARGE(D119:I119,1)+LARGE(D119:I119,2)+LARGE(D119:I119,3)+LARGE(D119:I119,4),COUNTA(D119:I119))</f>
        <v>2</v>
      </c>
      <c r="K119" s="1">
        <f>SUM(D119:I119)</f>
        <v>640</v>
      </c>
      <c r="L119" s="1"/>
      <c r="M119" s="3"/>
      <c r="N119" s="1"/>
      <c r="O119" s="3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2">
      <c r="A120" s="1">
        <v>24</v>
      </c>
      <c r="B120" s="16" t="s">
        <v>90</v>
      </c>
      <c r="C120" s="1" t="s">
        <v>15</v>
      </c>
      <c r="D120" s="1">
        <v>325</v>
      </c>
      <c r="E120" s="10"/>
      <c r="F120" s="1">
        <v>325</v>
      </c>
      <c r="G120" s="10"/>
      <c r="H120" s="1"/>
      <c r="I120" s="10"/>
      <c r="J120" s="3">
        <f>IF(COUNTA(D120:I120)&gt;3,LARGE(D120:I120,1)+LARGE(D120:I120,2)+LARGE(D120:I120,3)+LARGE(D120:I120,4),COUNTA(D120:I120))</f>
        <v>2</v>
      </c>
      <c r="K120" s="1">
        <f>SUM(D120:I120)</f>
        <v>650</v>
      </c>
      <c r="L120" s="1"/>
      <c r="M120" s="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2">
      <c r="A121" s="1">
        <v>25</v>
      </c>
      <c r="B121" s="16" t="s">
        <v>91</v>
      </c>
      <c r="C121" s="1" t="s">
        <v>10</v>
      </c>
      <c r="D121" s="1">
        <v>351</v>
      </c>
      <c r="E121" s="10"/>
      <c r="F121" s="1">
        <v>350</v>
      </c>
      <c r="G121" s="10"/>
      <c r="H121" s="1"/>
      <c r="I121" s="10"/>
      <c r="J121" s="3">
        <f>IF(COUNTA(D121:I121)&gt;3,LARGE(D121:I121,1)+LARGE(D121:I121,2)+LARGE(D121:I121,3)+LARGE(D121:I121,4),COUNTA(D121:I121))</f>
        <v>2</v>
      </c>
      <c r="K121" s="1">
        <f>SUM(D121:I121)</f>
        <v>701</v>
      </c>
      <c r="L121" s="1"/>
      <c r="M121" s="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2">
      <c r="A122" s="1">
        <v>26</v>
      </c>
      <c r="B122" s="16" t="s">
        <v>92</v>
      </c>
      <c r="C122" s="1" t="s">
        <v>13</v>
      </c>
      <c r="E122" s="10">
        <v>340</v>
      </c>
      <c r="F122" s="1"/>
      <c r="G122" s="10">
        <v>351</v>
      </c>
      <c r="H122" s="1"/>
      <c r="I122" s="10"/>
      <c r="J122" s="3">
        <f>IF(COUNTA(D122:I122)&gt;3,LARGE(D122:I122,1)+LARGE(D122:I122,2)+LARGE(D122:I122,3)+LARGE(D122:I122,4),COUNTA(D122:I122))</f>
        <v>2</v>
      </c>
      <c r="K122" s="1">
        <f>SUM(D122:I122)</f>
        <v>691</v>
      </c>
      <c r="L122" s="1"/>
      <c r="M122" s="22"/>
      <c r="N122" s="1"/>
      <c r="O122" s="1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2">
      <c r="A123" s="1">
        <v>27</v>
      </c>
      <c r="B123" t="s">
        <v>100</v>
      </c>
      <c r="C123" s="21" t="s">
        <v>10</v>
      </c>
      <c r="D123" s="1">
        <v>334</v>
      </c>
      <c r="E123" s="10"/>
      <c r="F123" s="1">
        <v>336</v>
      </c>
      <c r="G123" s="10"/>
      <c r="H123" s="1"/>
      <c r="I123" s="10"/>
      <c r="J123" s="3">
        <f>IF(COUNTA(D123:I123)&gt;3,LARGE(D123:I123,1)+LARGE(D123:I123,2)+LARGE(D123:I123,3)+LARGE(D123:I123,4),COUNTA(D123:I123))</f>
        <v>2</v>
      </c>
      <c r="K123" s="1">
        <f>SUM(D123:I123)</f>
        <v>670</v>
      </c>
      <c r="L123" s="1"/>
      <c r="M123" s="3"/>
      <c r="N123" s="1"/>
      <c r="O123" s="1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3.5" customHeight="1" x14ac:dyDescent="0.2">
      <c r="A124" s="1">
        <v>28</v>
      </c>
      <c r="B124" s="16" t="s">
        <v>111</v>
      </c>
      <c r="C124" s="1" t="s">
        <v>12</v>
      </c>
      <c r="D124" s="1"/>
      <c r="E124" s="10">
        <v>340</v>
      </c>
      <c r="F124" s="1">
        <v>339</v>
      </c>
      <c r="G124" s="10"/>
      <c r="H124" s="1"/>
      <c r="I124" s="10"/>
      <c r="J124" s="3">
        <f>IF(COUNTA(D124:I124)&gt;3,LARGE(D124:I124,1)+LARGE(D124:I124,2)+LARGE(D124:I124,3)+LARGE(D124:I124,4),COUNTA(D124:I124))</f>
        <v>2</v>
      </c>
      <c r="K124" s="1">
        <f>SUM(D124:I124)</f>
        <v>679</v>
      </c>
      <c r="L124" s="1"/>
      <c r="M124" s="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3.5" customHeight="1" x14ac:dyDescent="0.2">
      <c r="A125" s="1">
        <v>29</v>
      </c>
      <c r="B125" s="16" t="s">
        <v>114</v>
      </c>
      <c r="C125" s="1" t="s">
        <v>20</v>
      </c>
      <c r="D125" s="1">
        <v>361</v>
      </c>
      <c r="E125" s="10"/>
      <c r="F125" s="1">
        <v>363</v>
      </c>
      <c r="G125" s="10"/>
      <c r="H125" s="1"/>
      <c r="I125" s="10"/>
      <c r="J125" s="3">
        <f>IF(COUNTA(D125:I125)&gt;3,LARGE(D125:I125,1)+LARGE(D125:I125,2)+LARGE(D125:I125,3)+LARGE(D125:I125,4),COUNTA(D125:I125))</f>
        <v>2</v>
      </c>
      <c r="K125" s="1">
        <f>SUM(D125:I125)</f>
        <v>724</v>
      </c>
      <c r="L125" s="1"/>
      <c r="M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 x14ac:dyDescent="0.2">
      <c r="A126" s="1">
        <v>30</v>
      </c>
      <c r="B126" s="18" t="s">
        <v>115</v>
      </c>
      <c r="C126" s="1" t="s">
        <v>11</v>
      </c>
      <c r="D126" s="1"/>
      <c r="E126" s="10">
        <v>303</v>
      </c>
      <c r="F126" s="1"/>
      <c r="G126" s="10">
        <v>280</v>
      </c>
      <c r="H126" s="1"/>
      <c r="I126" s="10"/>
      <c r="J126" s="3">
        <f>IF(COUNTA(D126:I126)&gt;3,LARGE(D126:I126,1)+LARGE(D126:I126,2)+LARGE(D126:I126,3)+LARGE(D126:I126,4),COUNTA(D126:I126))</f>
        <v>2</v>
      </c>
      <c r="K126" s="1">
        <f>SUM(D126:I126)</f>
        <v>583</v>
      </c>
      <c r="L126" s="1"/>
      <c r="M126" s="2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 x14ac:dyDescent="0.2">
      <c r="A127" s="1">
        <v>31</v>
      </c>
      <c r="B127" t="s">
        <v>119</v>
      </c>
      <c r="C127" s="21" t="s">
        <v>10</v>
      </c>
      <c r="D127" s="1">
        <v>326</v>
      </c>
      <c r="E127" s="10"/>
      <c r="F127" s="1">
        <v>298</v>
      </c>
      <c r="G127" s="10"/>
      <c r="I127" s="10"/>
      <c r="J127" s="3">
        <f>IF(COUNTA(D127:I127)&gt;3,LARGE(D127:I127,1)+LARGE(D127:I127,2)+LARGE(D127:I127,3)+LARGE(D127:I127,4),COUNTA(D127:I127))</f>
        <v>2</v>
      </c>
      <c r="K127" s="1">
        <f>SUM(D127:I127)</f>
        <v>624</v>
      </c>
      <c r="L127" s="1"/>
      <c r="M127" s="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 x14ac:dyDescent="0.2">
      <c r="A128" s="1">
        <v>32</v>
      </c>
      <c r="B128" s="16" t="s">
        <v>129</v>
      </c>
      <c r="C128" s="1" t="s">
        <v>13</v>
      </c>
      <c r="D128" s="1"/>
      <c r="E128" s="10">
        <v>355</v>
      </c>
      <c r="F128" s="1"/>
      <c r="G128" s="10">
        <v>361</v>
      </c>
      <c r="H128" s="1"/>
      <c r="I128" s="10"/>
      <c r="J128" s="3">
        <f>IF(COUNTA(D128:I128)&gt;3,LARGE(D128:I128,1)+LARGE(D128:I128,2)+LARGE(D128:I128,3)+LARGE(D128:I128,4),COUNTA(D128:I128))</f>
        <v>2</v>
      </c>
      <c r="K128" s="1">
        <f>SUM(D128:I128)</f>
        <v>716</v>
      </c>
      <c r="L128" s="1"/>
      <c r="M128" s="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 x14ac:dyDescent="0.2">
      <c r="A129" s="1">
        <v>33</v>
      </c>
      <c r="B129" s="16" t="s">
        <v>136</v>
      </c>
      <c r="C129" s="1" t="s">
        <v>12</v>
      </c>
      <c r="D129" s="1"/>
      <c r="E129" s="10"/>
      <c r="F129" s="1">
        <v>326</v>
      </c>
      <c r="G129" s="10">
        <v>327</v>
      </c>
      <c r="H129" s="1"/>
      <c r="I129" s="10"/>
      <c r="J129" s="3">
        <f>IF(COUNTA(D129:I129)&gt;3,LARGE(D129:I129,1)+LARGE(D129:I129,2)+LARGE(D129:I129,3)+LARGE(D129:I129,4),COUNTA(D129:I129))</f>
        <v>2</v>
      </c>
      <c r="K129" s="1">
        <f>SUM(D129:I129)</f>
        <v>653</v>
      </c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 x14ac:dyDescent="0.2">
      <c r="A130" s="1">
        <v>34</v>
      </c>
      <c r="B130" s="16" t="s">
        <v>138</v>
      </c>
      <c r="C130" s="1" t="s">
        <v>15</v>
      </c>
      <c r="D130" s="1"/>
      <c r="E130" s="10">
        <v>354</v>
      </c>
      <c r="F130" s="1"/>
      <c r="G130" s="10">
        <v>360</v>
      </c>
      <c r="H130" s="1"/>
      <c r="I130" s="10"/>
      <c r="J130" s="3">
        <f>IF(COUNTA(D130:I130)&gt;3,LARGE(D130:I130,1)+LARGE(D130:I130,2)+LARGE(D130:I130,3)+LARGE(D130:I130,4),COUNTA(D130:I130))</f>
        <v>2</v>
      </c>
      <c r="K130" s="1">
        <f>SUM(D130:I130)</f>
        <v>714</v>
      </c>
      <c r="L130" s="1"/>
      <c r="M130" s="3"/>
      <c r="N130" s="1"/>
      <c r="O130" s="3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 x14ac:dyDescent="0.2">
      <c r="A131" s="1">
        <v>35</v>
      </c>
      <c r="B131" s="18" t="s">
        <v>145</v>
      </c>
      <c r="C131" s="1" t="s">
        <v>15</v>
      </c>
      <c r="D131" s="1"/>
      <c r="E131" s="10"/>
      <c r="F131" s="1">
        <v>251</v>
      </c>
      <c r="G131" s="10">
        <v>236</v>
      </c>
      <c r="H131" s="1"/>
      <c r="I131" s="10"/>
      <c r="J131" s="3">
        <f>IF(COUNTA(D131:I131)&gt;3,LARGE(D131:I131,1)+LARGE(D131:I131,2)+LARGE(D131:I131,3)+LARGE(D131:I131,4),COUNTA(D131:I131))</f>
        <v>2</v>
      </c>
      <c r="K131" s="1">
        <f>SUM(D131:I131)</f>
        <v>487</v>
      </c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 x14ac:dyDescent="0.2">
      <c r="A132" s="1">
        <v>36</v>
      </c>
      <c r="B132" s="18" t="s">
        <v>76</v>
      </c>
      <c r="C132" s="1" t="s">
        <v>13</v>
      </c>
      <c r="D132" s="1"/>
      <c r="E132" s="10"/>
      <c r="F132" s="1"/>
      <c r="G132" s="10">
        <v>323</v>
      </c>
      <c r="H132" s="1"/>
      <c r="I132" s="10"/>
      <c r="J132" s="3">
        <f>IF(COUNTA(D132:I132)&gt;3,LARGE(D132:I132,1)+LARGE(D132:I132,2)+LARGE(D132:I132,3)+LARGE(D132:I132,4),COUNTA(D132:I132))</f>
        <v>1</v>
      </c>
      <c r="K132" s="1">
        <f>SUM(D132:I132)</f>
        <v>323</v>
      </c>
      <c r="L132" s="1"/>
      <c r="M132" s="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2">
      <c r="A133" s="1">
        <v>37</v>
      </c>
      <c r="B133" s="18" t="s">
        <v>79</v>
      </c>
      <c r="C133" s="1" t="s">
        <v>10</v>
      </c>
      <c r="D133" s="1">
        <v>321</v>
      </c>
      <c r="E133" s="10"/>
      <c r="F133" s="1"/>
      <c r="G133" s="10"/>
      <c r="H133" s="1"/>
      <c r="I133" s="10"/>
      <c r="J133" s="3">
        <f>IF(COUNTA(D133:I133)&gt;3,LARGE(D133:I133,1)+LARGE(D133:I133,2)+LARGE(D133:I133,3)+LARGE(D133:I133,4),COUNTA(D133:I133))</f>
        <v>1</v>
      </c>
      <c r="K133" s="1">
        <f>SUM(D133:I133)</f>
        <v>321</v>
      </c>
      <c r="L133" s="1"/>
      <c r="M133" s="2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2">
      <c r="A134" s="1">
        <v>38</v>
      </c>
      <c r="B134" s="16" t="s">
        <v>93</v>
      </c>
      <c r="C134" s="1" t="s">
        <v>13</v>
      </c>
      <c r="D134" s="1"/>
      <c r="E134" s="10"/>
      <c r="F134" s="1"/>
      <c r="G134" s="10">
        <v>349</v>
      </c>
      <c r="H134" s="1"/>
      <c r="I134" s="10"/>
      <c r="J134" s="3">
        <f>IF(COUNTA(D134:I134)&gt;3,LARGE(D134:I134,1)+LARGE(D134:I134,2)+LARGE(D134:I134,3)+LARGE(D134:I134,4),COUNTA(D134:I134))</f>
        <v>1</v>
      </c>
      <c r="K134" s="1">
        <f>SUM(D134:I134)</f>
        <v>349</v>
      </c>
      <c r="L134" s="1"/>
      <c r="M134" s="2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2">
      <c r="A135" s="1">
        <v>39</v>
      </c>
      <c r="B135" s="32" t="s">
        <v>97</v>
      </c>
      <c r="C135" s="1" t="s">
        <v>10</v>
      </c>
      <c r="D135" s="1">
        <v>316</v>
      </c>
      <c r="E135" s="10"/>
      <c r="F135" s="1"/>
      <c r="G135" s="10"/>
      <c r="H135" s="1"/>
      <c r="I135" s="10"/>
      <c r="J135" s="3">
        <f>IF(COUNTA(D135:I135)&gt;3,LARGE(D135:I135,1)+LARGE(D135:I135,2)+LARGE(D135:I135,3)+LARGE(D135:I135,4),COUNTA(D135:I135))</f>
        <v>1</v>
      </c>
      <c r="K135" s="1">
        <f>SUM(D135:I135)</f>
        <v>316</v>
      </c>
      <c r="L135" s="1"/>
      <c r="M135" s="2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2">
      <c r="A136" s="1">
        <v>40</v>
      </c>
      <c r="B136" s="16" t="s">
        <v>103</v>
      </c>
      <c r="C136" s="1" t="s">
        <v>12</v>
      </c>
      <c r="D136" s="1"/>
      <c r="E136" s="10"/>
      <c r="F136" s="1">
        <v>354</v>
      </c>
      <c r="G136" s="10"/>
      <c r="H136" s="1"/>
      <c r="I136" s="10"/>
      <c r="J136" s="3">
        <f>IF(COUNTA(D136:I136)&gt;3,LARGE(D136:I136,1)+LARGE(D136:I136,2)+LARGE(D136:I136,3)+LARGE(D136:I136,4),COUNTA(D136:I136))</f>
        <v>1</v>
      </c>
      <c r="K136" s="1">
        <f>SUM(D136:I136)</f>
        <v>354</v>
      </c>
      <c r="L136" s="1"/>
      <c r="M136" s="2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2">
      <c r="A137" s="1">
        <v>41</v>
      </c>
      <c r="B137" s="16" t="s">
        <v>106</v>
      </c>
      <c r="C137" s="1" t="s">
        <v>11</v>
      </c>
      <c r="D137" s="1"/>
      <c r="E137" s="10">
        <v>303</v>
      </c>
      <c r="F137" s="1"/>
      <c r="G137" s="10"/>
      <c r="H137" s="1"/>
      <c r="I137" s="10"/>
      <c r="J137" s="3">
        <f>IF(COUNTA(D137:I137)&gt;3,LARGE(D137:I137,1)+LARGE(D137:I137,2)+LARGE(D137:I137,3)+LARGE(D137:I137,4),COUNTA(D137:I137))</f>
        <v>1</v>
      </c>
      <c r="K137" s="1">
        <f>SUM(D137:I137)</f>
        <v>303</v>
      </c>
      <c r="L137" s="3"/>
      <c r="M137" s="22"/>
      <c r="N137" s="1"/>
      <c r="O137" s="3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2">
      <c r="A138" s="1">
        <v>42</v>
      </c>
      <c r="B138" s="16" t="s">
        <v>107</v>
      </c>
      <c r="C138" s="1" t="s">
        <v>11</v>
      </c>
      <c r="D138" s="1"/>
      <c r="E138" s="10">
        <v>307</v>
      </c>
      <c r="F138" s="1"/>
      <c r="G138" s="10"/>
      <c r="H138" s="1"/>
      <c r="I138" s="10"/>
      <c r="J138" s="3">
        <f>IF(COUNTA(D138:I138)&gt;3,LARGE(D138:I138,1)+LARGE(D138:I138,2)+LARGE(D138:I138,3)+LARGE(D138:I138,4),COUNTA(D138:I138))</f>
        <v>1</v>
      </c>
      <c r="K138" s="1">
        <f>SUM(D138:I138)</f>
        <v>307</v>
      </c>
      <c r="L138" s="3"/>
      <c r="M138" s="22"/>
      <c r="N138" s="1"/>
      <c r="O138" s="3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 x14ac:dyDescent="0.2">
      <c r="A139" s="1">
        <v>43</v>
      </c>
      <c r="B139" s="16" t="s">
        <v>123</v>
      </c>
      <c r="C139" s="1" t="s">
        <v>10</v>
      </c>
      <c r="D139" s="1">
        <v>331</v>
      </c>
      <c r="E139" s="10"/>
      <c r="F139" s="1"/>
      <c r="G139" s="10"/>
      <c r="H139" s="1"/>
      <c r="I139" s="10"/>
      <c r="J139" s="3">
        <f>IF(COUNTA(D139:I139)&gt;3,LARGE(D139:I139,1)+LARGE(D139:I139,2)+LARGE(D139:I139,3)+LARGE(D139:I139,4),COUNTA(D139:I139))</f>
        <v>1</v>
      </c>
      <c r="K139" s="1">
        <f>SUM(D139:I139)</f>
        <v>331</v>
      </c>
      <c r="L139" s="1"/>
      <c r="M139" s="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 x14ac:dyDescent="0.2">
      <c r="A140" s="1">
        <v>44</v>
      </c>
      <c r="B140" s="16" t="s">
        <v>127</v>
      </c>
      <c r="C140" s="1" t="s">
        <v>11</v>
      </c>
      <c r="D140" s="1"/>
      <c r="E140" s="10">
        <v>192</v>
      </c>
      <c r="F140" s="1"/>
      <c r="G140" s="10"/>
      <c r="H140" s="1"/>
      <c r="I140" s="10"/>
      <c r="J140" s="3">
        <f>IF(COUNTA(D140:I140)&gt;3,LARGE(D140:I140,1)+LARGE(D140:I140,2)+LARGE(D140:I140,3)+LARGE(D140:I140,4),COUNTA(D140:I140))</f>
        <v>1</v>
      </c>
      <c r="K140" s="1">
        <f>SUM(D140:I140)</f>
        <v>192</v>
      </c>
      <c r="L140" s="1"/>
      <c r="M140" s="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 x14ac:dyDescent="0.2">
      <c r="A141" s="1">
        <v>45</v>
      </c>
      <c r="B141" s="18" t="s">
        <v>131</v>
      </c>
      <c r="C141" s="1" t="s">
        <v>10</v>
      </c>
      <c r="D141" s="21">
        <v>311</v>
      </c>
      <c r="E141" s="10"/>
      <c r="F141" s="1"/>
      <c r="G141" s="10"/>
      <c r="H141" s="1"/>
      <c r="I141" s="10"/>
      <c r="J141" s="3">
        <f>IF(COUNTA(D141:I141)&gt;3,LARGE(D141:I141,1)+LARGE(D141:I141,2)+LARGE(D141:I141,3)+LARGE(D141:I141,4),COUNTA(D141:I141))</f>
        <v>1</v>
      </c>
      <c r="K141" s="1">
        <f>SUM(D141:I141)</f>
        <v>311</v>
      </c>
      <c r="L141" s="1"/>
      <c r="M141" s="2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 x14ac:dyDescent="0.2">
      <c r="A142" s="1">
        <v>46</v>
      </c>
      <c r="B142" s="16" t="s">
        <v>62</v>
      </c>
      <c r="C142" s="1" t="s">
        <v>15</v>
      </c>
      <c r="D142" s="1"/>
      <c r="E142" s="10"/>
      <c r="F142" s="1">
        <v>293</v>
      </c>
      <c r="G142" s="10"/>
      <c r="H142" s="1"/>
      <c r="I142" s="10"/>
      <c r="J142" s="3">
        <f>IF(COUNTA(D142:I142)&gt;3,LARGE(D142:I142,1)+LARGE(D142:I142,2)+LARGE(D142:I142,3)+LARGE(D142:I142,4),COUNTA(D142:I142))</f>
        <v>1</v>
      </c>
      <c r="K142" s="1">
        <f>SUM(D142:I142)</f>
        <v>293</v>
      </c>
      <c r="L142" s="1"/>
      <c r="M142" s="2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 x14ac:dyDescent="0.2">
      <c r="A143" s="1">
        <v>47</v>
      </c>
      <c r="B143" s="16" t="s">
        <v>143</v>
      </c>
      <c r="C143" s="1" t="s">
        <v>11</v>
      </c>
      <c r="D143" s="1"/>
      <c r="E143" s="10">
        <v>338</v>
      </c>
      <c r="F143" s="1"/>
      <c r="G143" s="10"/>
      <c r="H143" s="1"/>
      <c r="I143" s="10"/>
      <c r="J143" s="3">
        <f>IF(COUNTA(D143:I143)&gt;3,LARGE(D143:I143,1)+LARGE(D143:I143,2)+LARGE(D143:I143,3)+LARGE(D143:I143,4),COUNTA(D143:I143))</f>
        <v>1</v>
      </c>
      <c r="K143" s="1">
        <f>SUM(D143:I143)</f>
        <v>338</v>
      </c>
      <c r="L143" s="1"/>
      <c r="M143" s="2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 x14ac:dyDescent="0.2">
      <c r="A144" s="1">
        <v>48</v>
      </c>
      <c r="B144" s="18" t="s">
        <v>146</v>
      </c>
      <c r="C144" s="1" t="s">
        <v>10</v>
      </c>
      <c r="D144" s="1">
        <v>331</v>
      </c>
      <c r="E144" s="10"/>
      <c r="F144" s="1"/>
      <c r="G144" s="10"/>
      <c r="H144" s="1"/>
      <c r="I144" s="10"/>
      <c r="J144" s="3">
        <f>IF(COUNTA(D144:I144)&gt;3,LARGE(D144:I144,1)+LARGE(D144:I144,2)+LARGE(D144:I144,3)+LARGE(D144:I144,4),COUNTA(D144:I144))</f>
        <v>1</v>
      </c>
      <c r="K144" s="1">
        <f>SUM(D144:I144)</f>
        <v>331</v>
      </c>
      <c r="L144" s="1"/>
      <c r="M144" s="2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 x14ac:dyDescent="0.2">
      <c r="A145" s="1">
        <v>49</v>
      </c>
      <c r="B145" s="18" t="s">
        <v>147</v>
      </c>
      <c r="C145" s="1" t="s">
        <v>10</v>
      </c>
      <c r="D145" s="1">
        <v>267</v>
      </c>
      <c r="E145" s="10"/>
      <c r="F145" s="1"/>
      <c r="G145" s="10"/>
      <c r="H145" s="1"/>
      <c r="I145" s="10"/>
      <c r="J145" s="3">
        <f>IF(COUNTA(D145:I145)&gt;3,LARGE(D145:I145,1)+LARGE(D145:I145,2)+LARGE(D145:I145,3)+LARGE(D145:I145,4),COUNTA(D145:I145))</f>
        <v>1</v>
      </c>
      <c r="K145" s="1">
        <f>SUM(D145:I145)</f>
        <v>267</v>
      </c>
      <c r="L145" s="1"/>
      <c r="M145" s="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 x14ac:dyDescent="0.2">
      <c r="A146" s="1">
        <v>50</v>
      </c>
      <c r="B146" s="16" t="s">
        <v>77</v>
      </c>
      <c r="C146" s="1" t="s">
        <v>20</v>
      </c>
      <c r="D146" s="1"/>
      <c r="E146" s="10"/>
      <c r="F146" s="1"/>
      <c r="G146" s="10"/>
      <c r="H146" s="1"/>
      <c r="I146" s="10"/>
      <c r="J146" s="3">
        <f>IF(COUNTA(D146:I146)&gt;3,LARGE(D146:I146,1)+LARGE(D146:I146,2)+LARGE(D146:I146,3)+LARGE(D146:I146,4),COUNTA(D146:I146))</f>
        <v>0</v>
      </c>
      <c r="K146" s="1">
        <f>SUM(D146:I146)</f>
        <v>0</v>
      </c>
      <c r="L146" s="1"/>
      <c r="M146" s="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 x14ac:dyDescent="0.2">
      <c r="A147" s="1">
        <v>51</v>
      </c>
      <c r="B147" s="18" t="s">
        <v>78</v>
      </c>
      <c r="C147" s="1" t="s">
        <v>20</v>
      </c>
      <c r="D147" s="1"/>
      <c r="E147" s="10"/>
      <c r="F147" s="1"/>
      <c r="G147" s="10"/>
      <c r="H147" s="1"/>
      <c r="I147" s="10"/>
      <c r="J147" s="3">
        <f>IF(COUNTA(D147:I147)&gt;3,LARGE(D147:I147,1)+LARGE(D147:I147,2)+LARGE(D147:I147,3)+LARGE(D147:I147,4),COUNTA(D147:I147))</f>
        <v>0</v>
      </c>
      <c r="K147" s="1">
        <f>SUM(D147:I147)</f>
        <v>0</v>
      </c>
      <c r="L147" s="1"/>
      <c r="M147" s="2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 x14ac:dyDescent="0.2">
      <c r="A148" s="1">
        <v>52</v>
      </c>
      <c r="B148" s="16" t="s">
        <v>81</v>
      </c>
      <c r="C148" s="1" t="s">
        <v>11</v>
      </c>
      <c r="D148" s="1"/>
      <c r="E148" s="10"/>
      <c r="F148" s="1"/>
      <c r="G148" s="10"/>
      <c r="H148" s="1"/>
      <c r="I148" s="10"/>
      <c r="J148" s="3">
        <f>IF(COUNTA(D148:I148)&gt;3,LARGE(D148:I148,1)+LARGE(D148:I148,2)+LARGE(D148:I148,3)+LARGE(D148:I148,4),COUNTA(D148:I148))</f>
        <v>0</v>
      </c>
      <c r="K148" s="1">
        <f>SUM(D148:I148)</f>
        <v>0</v>
      </c>
      <c r="L148" s="1"/>
      <c r="M148" s="2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 x14ac:dyDescent="0.2">
      <c r="A149" s="1">
        <v>53</v>
      </c>
      <c r="B149" s="18" t="s">
        <v>87</v>
      </c>
      <c r="C149" s="1" t="s">
        <v>13</v>
      </c>
      <c r="D149" s="1"/>
      <c r="E149" s="10"/>
      <c r="F149" s="1"/>
      <c r="G149" s="10"/>
      <c r="H149" s="1"/>
      <c r="I149" s="10"/>
      <c r="J149" s="3">
        <f>IF(COUNTA(D149:I149)&gt;3,LARGE(D149:I149,1)+LARGE(D149:I149,2)+LARGE(D149:I149,3)+LARGE(D149:I149,4),COUNTA(D149:I149))</f>
        <v>0</v>
      </c>
      <c r="K149" s="1">
        <f>SUM(D149:I149)</f>
        <v>0</v>
      </c>
      <c r="L149" s="1"/>
      <c r="M149" s="2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 x14ac:dyDescent="0.2">
      <c r="A150" s="1">
        <v>54</v>
      </c>
      <c r="B150" s="16" t="s">
        <v>88</v>
      </c>
      <c r="C150" s="1" t="s">
        <v>11</v>
      </c>
      <c r="D150" s="1"/>
      <c r="E150" s="10"/>
      <c r="F150" s="1"/>
      <c r="G150" s="10"/>
      <c r="H150" s="1"/>
      <c r="I150" s="10"/>
      <c r="J150" s="3">
        <f>IF(COUNTA(D150:I150)&gt;3,LARGE(D150:I150,1)+LARGE(D150:I150,2)+LARGE(D150:I150,3)+LARGE(D150:I150,4),COUNTA(D150:I150))</f>
        <v>0</v>
      </c>
      <c r="K150" s="1">
        <f>SUM(D150:I150)</f>
        <v>0</v>
      </c>
      <c r="L150" s="1"/>
      <c r="M150" s="2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 x14ac:dyDescent="0.2">
      <c r="A151" s="1">
        <v>55</v>
      </c>
      <c r="B151" s="16" t="s">
        <v>89</v>
      </c>
      <c r="C151" s="1" t="s">
        <v>15</v>
      </c>
      <c r="D151" s="1"/>
      <c r="E151" s="10"/>
      <c r="F151" s="1"/>
      <c r="G151" s="10"/>
      <c r="H151" s="1"/>
      <c r="I151" s="10"/>
      <c r="J151" s="3">
        <f>IF(COUNTA(D151:I151)&gt;3,LARGE(D151:I151,1)+LARGE(D151:I151,2)+LARGE(D151:I151,3)+LARGE(D151:I151,4),COUNTA(D151:I151))</f>
        <v>0</v>
      </c>
      <c r="K151" s="1">
        <f>SUM(D151:I151)</f>
        <v>0</v>
      </c>
      <c r="L151" s="1"/>
      <c r="M151" s="2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x14ac:dyDescent="0.2">
      <c r="A152" s="1">
        <v>56</v>
      </c>
      <c r="B152" s="16" t="s">
        <v>48</v>
      </c>
      <c r="C152" s="1" t="s">
        <v>94</v>
      </c>
      <c r="D152" s="1"/>
      <c r="E152" s="10"/>
      <c r="F152" s="1"/>
      <c r="G152" s="10"/>
      <c r="H152" s="1"/>
      <c r="I152" s="10"/>
      <c r="J152" s="3">
        <f>IF(COUNTA(D152:I152)&gt;3,LARGE(D152:I152,1)+LARGE(D152:I152,2)+LARGE(D152:I152,3)+LARGE(D152:I152,4),COUNTA(D152:I152))</f>
        <v>0</v>
      </c>
      <c r="K152" s="1">
        <f>SUM(D152:I152)</f>
        <v>0</v>
      </c>
      <c r="L152" s="1"/>
      <c r="M152" s="2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2">
      <c r="A153" s="1">
        <v>57</v>
      </c>
      <c r="B153" s="16" t="s">
        <v>95</v>
      </c>
      <c r="C153" s="1" t="s">
        <v>13</v>
      </c>
      <c r="D153" s="21"/>
      <c r="E153" s="10"/>
      <c r="F153" s="1"/>
      <c r="G153" s="10"/>
      <c r="H153" s="1"/>
      <c r="I153" s="10"/>
      <c r="J153" s="3">
        <f>IF(COUNTA(D153:I153)&gt;3,LARGE(D153:I153,1)+LARGE(D153:I153,2)+LARGE(D153:I153,3)+LARGE(D153:I153,4),COUNTA(D153:I153))</f>
        <v>0</v>
      </c>
      <c r="K153" s="1">
        <f>SUM(D153:I153)</f>
        <v>0</v>
      </c>
      <c r="L153" s="1"/>
      <c r="M153" s="2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 x14ac:dyDescent="0.2">
      <c r="A154" s="1">
        <v>58</v>
      </c>
      <c r="B154" s="16" t="s">
        <v>98</v>
      </c>
      <c r="C154" s="1" t="s">
        <v>15</v>
      </c>
      <c r="D154" s="1"/>
      <c r="E154" s="10"/>
      <c r="F154" s="1"/>
      <c r="G154" s="10"/>
      <c r="H154" s="1"/>
      <c r="I154" s="10"/>
      <c r="J154" s="3">
        <f>IF(COUNTA(D154:I154)&gt;3,LARGE(D154:I154,1)+LARGE(D154:I154,2)+LARGE(D154:I154,3)+LARGE(D154:I154,4),COUNTA(D154:I154))</f>
        <v>0</v>
      </c>
      <c r="K154" s="1">
        <f>SUM(D154:I154)</f>
        <v>0</v>
      </c>
      <c r="L154" s="1"/>
      <c r="M154" s="2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 x14ac:dyDescent="0.2">
      <c r="A155" s="1">
        <v>59</v>
      </c>
      <c r="B155" s="18" t="s">
        <v>99</v>
      </c>
      <c r="C155" s="1" t="s">
        <v>12</v>
      </c>
      <c r="D155" s="1"/>
      <c r="E155" s="10"/>
      <c r="F155" s="1"/>
      <c r="G155" s="10"/>
      <c r="H155" s="1"/>
      <c r="I155" s="10"/>
      <c r="J155" s="3">
        <f>IF(COUNTA(D155:I155)&gt;3,LARGE(D155:I155,1)+LARGE(D155:I155,2)+LARGE(D155:I155,3)+LARGE(D155:I155,4),COUNTA(D155:I155))</f>
        <v>0</v>
      </c>
      <c r="K155" s="1">
        <f>SUM(D155:I155)</f>
        <v>0</v>
      </c>
      <c r="L155" s="1"/>
      <c r="M155" s="2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 x14ac:dyDescent="0.2">
      <c r="A156" s="1">
        <v>60</v>
      </c>
      <c r="B156" s="16" t="s">
        <v>104</v>
      </c>
      <c r="C156" s="1" t="s">
        <v>15</v>
      </c>
      <c r="D156" s="1"/>
      <c r="E156" s="10"/>
      <c r="F156" s="1"/>
      <c r="G156" s="10"/>
      <c r="H156" s="1"/>
      <c r="I156" s="10"/>
      <c r="J156" s="3">
        <f>IF(COUNTA(D156:I156)&gt;3,LARGE(D156:I156,1)+LARGE(D156:I156,2)+LARGE(D156:I156,3)+LARGE(D156:I156,4),COUNTA(D156:I156))</f>
        <v>0</v>
      </c>
      <c r="K156" s="1">
        <f>SUM(D156:I156)</f>
        <v>0</v>
      </c>
      <c r="L156" s="1"/>
      <c r="M156" s="2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 x14ac:dyDescent="0.2">
      <c r="A157" s="1">
        <v>61</v>
      </c>
      <c r="B157" s="16" t="s">
        <v>108</v>
      </c>
      <c r="C157" s="1" t="s">
        <v>12</v>
      </c>
      <c r="D157" s="1"/>
      <c r="E157" s="10"/>
      <c r="F157" s="1"/>
      <c r="G157" s="10"/>
      <c r="H157" s="1"/>
      <c r="I157" s="10"/>
      <c r="J157" s="3">
        <f>IF(COUNTA(D157:I157)&gt;3,LARGE(D157:I157,1)+LARGE(D157:I157,2)+LARGE(D157:I157,3)+LARGE(D157:I157,4),COUNTA(D157:I157))</f>
        <v>0</v>
      </c>
      <c r="K157" s="1">
        <f>SUM(D157:I157)</f>
        <v>0</v>
      </c>
      <c r="L157" s="1"/>
      <c r="M157" s="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 x14ac:dyDescent="0.2">
      <c r="A158" s="1">
        <v>62</v>
      </c>
      <c r="B158" s="18" t="s">
        <v>110</v>
      </c>
      <c r="C158" s="1" t="s">
        <v>10</v>
      </c>
      <c r="D158" s="1"/>
      <c r="E158" s="10"/>
      <c r="F158" s="1"/>
      <c r="G158" s="10"/>
      <c r="H158" s="1"/>
      <c r="I158" s="10"/>
      <c r="J158" s="3">
        <f>IF(COUNTA(D158:I158)&gt;3,LARGE(D158:I158,1)+LARGE(D158:I158,2)+LARGE(D158:I158,3)+LARGE(D158:I158,4),COUNTA(D158:I158))</f>
        <v>0</v>
      </c>
      <c r="K158" s="1">
        <f>SUM(D158:I158)</f>
        <v>0</v>
      </c>
      <c r="L158" s="1"/>
      <c r="M158" s="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 x14ac:dyDescent="0.2">
      <c r="A159" s="1">
        <v>63</v>
      </c>
      <c r="B159" s="16" t="s">
        <v>112</v>
      </c>
      <c r="C159" s="1" t="s">
        <v>15</v>
      </c>
      <c r="D159" s="1"/>
      <c r="E159" s="10"/>
      <c r="F159" s="1"/>
      <c r="G159" s="10"/>
      <c r="H159" s="1"/>
      <c r="I159" s="10"/>
      <c r="J159" s="3">
        <f>IF(COUNTA(D159:I159)&gt;3,LARGE(D159:I159,1)+LARGE(D159:I159,2)+LARGE(D159:I159,3)+LARGE(D159:I159,4),COUNTA(D159:I159))</f>
        <v>0</v>
      </c>
      <c r="K159" s="1">
        <f>SUM(D159:I159)</f>
        <v>0</v>
      </c>
      <c r="L159" s="1"/>
      <c r="M159" s="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 x14ac:dyDescent="0.2">
      <c r="A160" s="1">
        <v>64</v>
      </c>
      <c r="B160" s="18" t="s">
        <v>113</v>
      </c>
      <c r="C160" s="1" t="s">
        <v>11</v>
      </c>
      <c r="D160" s="1"/>
      <c r="E160" s="10"/>
      <c r="F160" s="1"/>
      <c r="G160" s="10"/>
      <c r="H160" s="1"/>
      <c r="I160" s="10"/>
      <c r="J160" s="3">
        <f>IF(COUNTA(D160:I160)&gt;3,LARGE(D160:I160,1)+LARGE(D160:I160,2)+LARGE(D160:I160,3)+LARGE(D160:I160,4),COUNTA(D160:I160))</f>
        <v>0</v>
      </c>
      <c r="K160" s="1">
        <f>SUM(D160:I160)</f>
        <v>0</v>
      </c>
      <c r="L160" s="1"/>
      <c r="M160" s="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 x14ac:dyDescent="0.2">
      <c r="A161" s="1">
        <v>65</v>
      </c>
      <c r="B161" s="15" t="s">
        <v>117</v>
      </c>
      <c r="C161" s="1" t="s">
        <v>15</v>
      </c>
      <c r="D161" s="1"/>
      <c r="E161" s="10"/>
      <c r="F161" s="1"/>
      <c r="G161" s="10"/>
      <c r="H161" s="1"/>
      <c r="I161" s="10"/>
      <c r="J161" s="3">
        <f>IF(COUNTA(D161:I161)&gt;3,LARGE(D161:I161,1)+LARGE(D161:I161,2)+LARGE(D161:I161,3)+LARGE(D161:I161,4),COUNTA(D161:I161))</f>
        <v>0</v>
      </c>
      <c r="K161" s="1">
        <f>SUM(D161:I161)</f>
        <v>0</v>
      </c>
      <c r="L161" s="1"/>
      <c r="M161" s="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 x14ac:dyDescent="0.2">
      <c r="A162" s="1">
        <v>66</v>
      </c>
      <c r="B162" s="16" t="s">
        <v>118</v>
      </c>
      <c r="C162" s="1" t="s">
        <v>10</v>
      </c>
      <c r="D162" s="1"/>
      <c r="E162" s="10"/>
      <c r="F162" s="1"/>
      <c r="G162" s="10"/>
      <c r="H162" s="1"/>
      <c r="I162" s="10"/>
      <c r="J162" s="3">
        <f>IF(COUNTA(D162:I162)&gt;3,LARGE(D162:I162,1)+LARGE(D162:I162,2)+LARGE(D162:I162,3)+LARGE(D162:I162,4),COUNTA(D162:I162))</f>
        <v>0</v>
      </c>
      <c r="K162" s="1">
        <f>SUM(D162:I162)</f>
        <v>0</v>
      </c>
      <c r="L162" s="1"/>
      <c r="M162" s="2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 x14ac:dyDescent="0.2">
      <c r="A163" s="1">
        <v>67</v>
      </c>
      <c r="B163" s="16" t="s">
        <v>120</v>
      </c>
      <c r="C163" s="1" t="s">
        <v>12</v>
      </c>
      <c r="D163" s="1"/>
      <c r="E163" s="10"/>
      <c r="F163" s="1"/>
      <c r="G163" s="10"/>
      <c r="H163" s="1"/>
      <c r="I163" s="10"/>
      <c r="J163" s="3">
        <f>IF(COUNTA(D163:I163)&gt;3,LARGE(D163:I163,1)+LARGE(D163:I163,2)+LARGE(D163:I163,3)+LARGE(D163:I163,4),COUNTA(D163:I163))</f>
        <v>0</v>
      </c>
      <c r="K163" s="1">
        <f>SUM(D163:I163)</f>
        <v>0</v>
      </c>
      <c r="L163" s="1"/>
      <c r="M163" s="2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 x14ac:dyDescent="0.2">
      <c r="A164" s="1">
        <v>68</v>
      </c>
      <c r="B164" s="16" t="s">
        <v>122</v>
      </c>
      <c r="C164" s="1" t="s">
        <v>15</v>
      </c>
      <c r="D164" s="1"/>
      <c r="E164" s="10"/>
      <c r="F164" s="1"/>
      <c r="G164" s="10"/>
      <c r="H164" s="1"/>
      <c r="I164" s="10"/>
      <c r="J164" s="3">
        <f>IF(COUNTA(D164:I164)&gt;3,LARGE(D164:I164,1)+LARGE(D164:I164,2)+LARGE(D164:I164,3)+LARGE(D164:I164,4),COUNTA(D164:I164))</f>
        <v>0</v>
      </c>
      <c r="K164" s="1">
        <f>SUM(D164:I164)</f>
        <v>0</v>
      </c>
      <c r="L164" s="1"/>
      <c r="M164" s="2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x14ac:dyDescent="0.2">
      <c r="A165" s="1">
        <v>69</v>
      </c>
      <c r="B165" s="18" t="s">
        <v>124</v>
      </c>
      <c r="C165" s="1" t="s">
        <v>11</v>
      </c>
      <c r="E165" s="10"/>
      <c r="F165" s="1"/>
      <c r="G165" s="10"/>
      <c r="H165" s="1"/>
      <c r="I165" s="10"/>
      <c r="J165" s="3">
        <f>IF(COUNTA(D165:I165)&gt;3,LARGE(D165:I165,1)+LARGE(D165:I165,2)+LARGE(D165:I165,3)+LARGE(D165:I165,4),COUNTA(D165:I165))</f>
        <v>0</v>
      </c>
      <c r="K165" s="1">
        <f>SUM(D165:I165)</f>
        <v>0</v>
      </c>
      <c r="L165" s="1"/>
      <c r="M165" s="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 x14ac:dyDescent="0.2">
      <c r="A166" s="1">
        <v>70</v>
      </c>
      <c r="B166" s="16" t="s">
        <v>126</v>
      </c>
      <c r="C166" s="1" t="s">
        <v>11</v>
      </c>
      <c r="D166" s="1"/>
      <c r="E166" s="10"/>
      <c r="F166" s="1"/>
      <c r="G166" s="10"/>
      <c r="H166" s="1"/>
      <c r="I166" s="10"/>
      <c r="J166" s="3">
        <f>IF(COUNTA(D166:I166)&gt;3,LARGE(D166:I166,1)+LARGE(D166:I166,2)+LARGE(D166:I166,3)+LARGE(D166:I166,4),COUNTA(D166:I166))</f>
        <v>0</v>
      </c>
      <c r="K166" s="1">
        <f>SUM(D166:I166)</f>
        <v>0</v>
      </c>
      <c r="L166" s="1"/>
      <c r="M166" s="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 x14ac:dyDescent="0.2">
      <c r="A167" s="1">
        <v>71</v>
      </c>
      <c r="B167" s="18" t="s">
        <v>128</v>
      </c>
      <c r="C167" s="1" t="s">
        <v>13</v>
      </c>
      <c r="D167" s="1"/>
      <c r="E167" s="10"/>
      <c r="F167" s="1"/>
      <c r="G167" s="10"/>
      <c r="H167" s="1"/>
      <c r="I167" s="10"/>
      <c r="J167" s="3">
        <f>IF(COUNTA(D167:I167)&gt;3,LARGE(D167:I167,1)+LARGE(D167:I167,2)+LARGE(D167:I167,3)+LARGE(D167:I167,4),COUNTA(D167:I167))</f>
        <v>0</v>
      </c>
      <c r="K167" s="1">
        <f>SUM(D167:I167)</f>
        <v>0</v>
      </c>
      <c r="L167" s="1"/>
      <c r="M167" s="2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2">
      <c r="A168" s="1">
        <v>72</v>
      </c>
      <c r="B168" s="16" t="s">
        <v>130</v>
      </c>
      <c r="C168" s="1" t="s">
        <v>15</v>
      </c>
      <c r="D168" s="1"/>
      <c r="E168" s="10"/>
      <c r="F168" s="1"/>
      <c r="G168" s="10"/>
      <c r="H168" s="1"/>
      <c r="I168" s="10"/>
      <c r="J168" s="3">
        <f>IF(COUNTA(D168:I168)&gt;3,LARGE(D168:I168,1)+LARGE(D168:I168,2)+LARGE(D168:I168,3)+LARGE(D168:I168,4),COUNTA(D168:I168))</f>
        <v>0</v>
      </c>
      <c r="K168" s="1">
        <f>SUM(D168:I168)</f>
        <v>0</v>
      </c>
      <c r="L168" s="1"/>
      <c r="M168" s="2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2">
      <c r="A169" s="1">
        <v>73</v>
      </c>
      <c r="B169" s="18" t="s">
        <v>137</v>
      </c>
      <c r="C169" s="1" t="s">
        <v>11</v>
      </c>
      <c r="D169" s="1"/>
      <c r="E169" s="10"/>
      <c r="F169" s="1"/>
      <c r="G169" s="10"/>
      <c r="H169" s="1"/>
      <c r="I169" s="10"/>
      <c r="J169" s="3">
        <f>IF(COUNTA(D169:I169)&gt;3,LARGE(D169:I169,1)+LARGE(D169:I169,2)+LARGE(D169:I169,3)+LARGE(D169:I169,4),COUNTA(D169:I169))</f>
        <v>0</v>
      </c>
      <c r="K169" s="1">
        <f>SUM(D169:I169)</f>
        <v>0</v>
      </c>
      <c r="L169" s="1"/>
      <c r="M169" s="2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2">
      <c r="A170" s="1">
        <v>74</v>
      </c>
      <c r="B170" s="16" t="s">
        <v>148</v>
      </c>
      <c r="C170" s="1" t="s">
        <v>13</v>
      </c>
      <c r="D170" s="1"/>
      <c r="E170" s="10"/>
      <c r="F170" s="1"/>
      <c r="G170" s="10"/>
      <c r="H170" s="1"/>
      <c r="I170" s="10"/>
      <c r="J170" s="3">
        <f>IF(COUNTA(D170:I170)&gt;3,LARGE(D170:I170,1)+LARGE(D170:I170,2)+LARGE(D170:I170,3)+LARGE(D170:I170,4),COUNTA(D170:I170))</f>
        <v>0</v>
      </c>
      <c r="K170" s="1">
        <f>SUM(D170:I170)</f>
        <v>0</v>
      </c>
      <c r="L170" s="1"/>
      <c r="M170" s="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2">
      <c r="A171" s="1">
        <v>75</v>
      </c>
      <c r="B171" s="16"/>
      <c r="C171" s="1"/>
      <c r="D171" s="1"/>
      <c r="E171" s="10"/>
      <c r="F171" s="1"/>
      <c r="G171" s="10"/>
      <c r="H171" s="1"/>
      <c r="I171" s="10"/>
      <c r="J171" s="3">
        <f t="shared" ref="J165:J182" si="8">IF(COUNTA(D171:I171)&gt;3,LARGE(D171:I171,1)+LARGE(D171:I171,2)+LARGE(D171:I171,3)+LARGE(D171:I171,4),COUNTA(D171:I171))</f>
        <v>0</v>
      </c>
      <c r="K171" s="1">
        <f t="shared" ref="K169:K182" si="9">SUM(D171:I171)</f>
        <v>0</v>
      </c>
      <c r="L171" s="1"/>
      <c r="M171" s="2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 x14ac:dyDescent="0.2">
      <c r="A172" s="1">
        <v>76</v>
      </c>
      <c r="B172" s="18"/>
      <c r="C172" s="1"/>
      <c r="D172" s="1"/>
      <c r="E172" s="10"/>
      <c r="F172" s="1"/>
      <c r="G172" s="10"/>
      <c r="H172" s="1"/>
      <c r="I172" s="10"/>
      <c r="J172" s="3">
        <f t="shared" si="8"/>
        <v>0</v>
      </c>
      <c r="K172" s="1">
        <f t="shared" si="9"/>
        <v>0</v>
      </c>
      <c r="L172" s="1"/>
      <c r="M172" s="2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 x14ac:dyDescent="0.2">
      <c r="A173" s="1">
        <v>77</v>
      </c>
      <c r="B173" s="16"/>
      <c r="C173" s="1"/>
      <c r="D173" s="1"/>
      <c r="E173" s="10"/>
      <c r="F173" s="1"/>
      <c r="G173" s="10"/>
      <c r="H173" s="1"/>
      <c r="I173" s="10"/>
      <c r="J173" s="3">
        <f t="shared" si="8"/>
        <v>0</v>
      </c>
      <c r="K173" s="1">
        <f t="shared" si="9"/>
        <v>0</v>
      </c>
      <c r="L173" s="1"/>
      <c r="M173" s="2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 x14ac:dyDescent="0.2">
      <c r="A174" s="1">
        <v>78</v>
      </c>
      <c r="B174" s="16"/>
      <c r="C174" s="1"/>
      <c r="D174" s="1"/>
      <c r="E174" s="10"/>
      <c r="F174" s="1"/>
      <c r="G174" s="10"/>
      <c r="H174" s="1"/>
      <c r="I174" s="10"/>
      <c r="J174" s="3">
        <f t="shared" si="8"/>
        <v>0</v>
      </c>
      <c r="K174" s="1">
        <f t="shared" si="9"/>
        <v>0</v>
      </c>
      <c r="L174" s="1"/>
      <c r="M174" s="2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 x14ac:dyDescent="0.2">
      <c r="A175" s="1">
        <v>79</v>
      </c>
      <c r="B175" s="16"/>
      <c r="C175" s="1"/>
      <c r="D175" s="1"/>
      <c r="E175" s="10"/>
      <c r="F175" s="1"/>
      <c r="G175" s="10"/>
      <c r="H175" s="1"/>
      <c r="I175" s="10"/>
      <c r="J175" s="3">
        <f t="shared" si="8"/>
        <v>0</v>
      </c>
      <c r="K175" s="1">
        <f t="shared" si="9"/>
        <v>0</v>
      </c>
      <c r="L175" s="1"/>
      <c r="M175" s="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 x14ac:dyDescent="0.2">
      <c r="A176" s="1">
        <v>80</v>
      </c>
      <c r="B176" s="16"/>
      <c r="C176" s="1"/>
      <c r="D176" s="1"/>
      <c r="E176" s="10"/>
      <c r="F176" s="1"/>
      <c r="G176" s="10"/>
      <c r="H176" s="1"/>
      <c r="I176" s="10"/>
      <c r="J176" s="3">
        <f t="shared" si="8"/>
        <v>0</v>
      </c>
      <c r="K176" s="1">
        <f t="shared" si="9"/>
        <v>0</v>
      </c>
      <c r="L176" s="1"/>
      <c r="M176" s="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 x14ac:dyDescent="0.2">
      <c r="A177" s="1">
        <v>81</v>
      </c>
      <c r="B177" s="18"/>
      <c r="C177" s="1"/>
      <c r="D177" s="1"/>
      <c r="E177" s="10"/>
      <c r="F177" s="1"/>
      <c r="G177" s="10"/>
      <c r="H177" s="1"/>
      <c r="I177" s="10"/>
      <c r="J177" s="3">
        <f t="shared" si="8"/>
        <v>0</v>
      </c>
      <c r="K177" s="1">
        <f t="shared" si="9"/>
        <v>0</v>
      </c>
      <c r="L177" s="1"/>
      <c r="M177" s="2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 x14ac:dyDescent="0.2">
      <c r="A178" s="1">
        <v>82</v>
      </c>
      <c r="B178" s="16"/>
      <c r="C178" s="1"/>
      <c r="D178" s="1"/>
      <c r="E178" s="10"/>
      <c r="F178" s="1"/>
      <c r="G178" s="10"/>
      <c r="H178" s="1"/>
      <c r="I178" s="10"/>
      <c r="J178" s="3">
        <f t="shared" si="8"/>
        <v>0</v>
      </c>
      <c r="K178" s="1">
        <f t="shared" si="9"/>
        <v>0</v>
      </c>
      <c r="L178" s="1"/>
      <c r="M178" s="2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 x14ac:dyDescent="0.2">
      <c r="A179" s="1"/>
      <c r="B179" s="18"/>
      <c r="C179" s="1"/>
      <c r="D179" s="1"/>
      <c r="E179" s="10"/>
      <c r="F179" s="1"/>
      <c r="G179" s="10"/>
      <c r="H179" s="1"/>
      <c r="I179" s="10"/>
      <c r="J179" s="3">
        <f t="shared" si="8"/>
        <v>0</v>
      </c>
      <c r="K179" s="1">
        <f t="shared" si="9"/>
        <v>0</v>
      </c>
      <c r="L179" s="3"/>
      <c r="M179" s="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 x14ac:dyDescent="0.2">
      <c r="A180" s="1"/>
      <c r="B180" s="18"/>
      <c r="C180" s="1"/>
      <c r="D180" s="1"/>
      <c r="E180" s="10"/>
      <c r="F180" s="1"/>
      <c r="G180" s="10"/>
      <c r="H180" s="1"/>
      <c r="I180" s="10"/>
      <c r="J180" s="3">
        <f t="shared" si="8"/>
        <v>0</v>
      </c>
      <c r="K180" s="1">
        <f t="shared" si="9"/>
        <v>0</v>
      </c>
      <c r="L180" s="3"/>
      <c r="M180" s="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 x14ac:dyDescent="0.2">
      <c r="A181" s="1"/>
      <c r="B181" s="33"/>
      <c r="C181" s="1"/>
      <c r="D181" s="1"/>
      <c r="E181" s="10"/>
      <c r="F181" s="1"/>
      <c r="G181" s="10"/>
      <c r="H181" s="1"/>
      <c r="I181" s="10"/>
      <c r="J181" s="3">
        <f t="shared" si="8"/>
        <v>0</v>
      </c>
      <c r="K181" s="1">
        <f t="shared" si="9"/>
        <v>0</v>
      </c>
      <c r="L181" s="3"/>
      <c r="M181" s="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 x14ac:dyDescent="0.2">
      <c r="A182" s="1"/>
      <c r="B182" s="18"/>
      <c r="C182" s="1"/>
      <c r="D182" s="1"/>
      <c r="E182" s="10"/>
      <c r="F182" s="1"/>
      <c r="G182" s="10"/>
      <c r="H182" s="1"/>
      <c r="I182" s="10"/>
      <c r="J182" s="3">
        <f t="shared" si="8"/>
        <v>0</v>
      </c>
      <c r="K182" s="1">
        <f t="shared" si="9"/>
        <v>0</v>
      </c>
      <c r="L182" s="3"/>
      <c r="M182" s="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 x14ac:dyDescent="0.2">
      <c r="A183" s="1"/>
      <c r="B183" s="18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 x14ac:dyDescent="0.2">
      <c r="A184" s="1"/>
      <c r="B184" s="18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" customHeight="1" outlineLevel="1" x14ac:dyDescent="0.2">
      <c r="A185" s="1"/>
      <c r="B185" s="16"/>
      <c r="C185" s="51" t="s">
        <v>149</v>
      </c>
      <c r="D185" s="51"/>
      <c r="E185" s="51"/>
      <c r="F185" s="51"/>
      <c r="G185" s="51"/>
      <c r="H185" s="51"/>
      <c r="I185" s="51"/>
      <c r="J185" s="1" t="s">
        <v>150</v>
      </c>
      <c r="K185" s="1"/>
      <c r="L185" s="1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 outlineLevel="1" x14ac:dyDescent="0.2">
      <c r="A186" s="1"/>
      <c r="B186" s="16"/>
      <c r="C186" s="1" t="s">
        <v>15</v>
      </c>
      <c r="D186" s="1">
        <f>COUNTIFS($C$7:$C$183,$C186,D$7:D$183,"&gt;0")</f>
        <v>10</v>
      </c>
      <c r="E186" s="1">
        <f>COUNTIFS($C$7:$C$183,$C186,E$7:E$183,"&gt;0")</f>
        <v>17</v>
      </c>
      <c r="F186" s="1">
        <f>COUNTIFS($C$7:$C$183,$C186,F$7:F$183,"&gt;0")</f>
        <v>17</v>
      </c>
      <c r="G186" s="1">
        <f>COUNTIFS($C$7:$C$183,$C186,G$7:G$183,"&gt;0")</f>
        <v>18</v>
      </c>
      <c r="H186" s="1">
        <f>COUNTIFS($C$7:$C$183,$C186,H$7:H$183,"&gt;0")</f>
        <v>0</v>
      </c>
      <c r="I186" s="1">
        <f>COUNTIFS($C$7:$C$183,$C186,I$7:I$183,"&gt;0")</f>
        <v>0</v>
      </c>
      <c r="J186" s="3">
        <f t="shared" ref="J186:J199" si="10">SUM(D186:I186)</f>
        <v>62</v>
      </c>
      <c r="K186" s="1"/>
      <c r="L186" s="1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 outlineLevel="1" x14ac:dyDescent="0.2">
      <c r="A187" s="1"/>
      <c r="B187" s="16"/>
      <c r="C187" s="1" t="s">
        <v>14</v>
      </c>
      <c r="D187" s="1">
        <f>COUNTIFS($C$7:$C$183,$C187,D$7:D$183,"&gt;0")</f>
        <v>0</v>
      </c>
      <c r="E187" s="1">
        <f>COUNTIFS($C$7:$C$183,$C187,E$7:E$183,"&gt;0")</f>
        <v>4</v>
      </c>
      <c r="F187" s="1">
        <f>COUNTIFS($C$7:$C$183,$C187,F$7:F$183,"&gt;0")</f>
        <v>3</v>
      </c>
      <c r="G187" s="1">
        <f>COUNTIFS($C$7:$C$183,$C187,G$7:G$183,"&gt;0")</f>
        <v>4</v>
      </c>
      <c r="H187" s="1">
        <f>COUNTIFS($C$7:$C$183,$C187,H$7:H$183,"&gt;0")</f>
        <v>0</v>
      </c>
      <c r="I187" s="1">
        <f>COUNTIFS($C$7:$C$183,$C187,I$7:I$183,"&gt;0")</f>
        <v>0</v>
      </c>
      <c r="J187" s="3">
        <f t="shared" si="10"/>
        <v>11</v>
      </c>
      <c r="K187" s="1"/>
      <c r="L187" s="1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 outlineLevel="1" x14ac:dyDescent="0.2">
      <c r="A188" s="1"/>
      <c r="B188" s="16"/>
      <c r="C188" s="1" t="s">
        <v>10</v>
      </c>
      <c r="D188" s="1">
        <f>COUNTIFS($C$7:$C$183,$C188,D$7:D$183,"&gt;0")</f>
        <v>10</v>
      </c>
      <c r="E188" s="1">
        <f>COUNTIFS($C$7:$C$183,$C188,E$7:E$183,"&gt;0")</f>
        <v>0</v>
      </c>
      <c r="F188" s="1">
        <f>COUNTIFS($C$7:$C$183,$C188,F$7:F$183,"&gt;0")</f>
        <v>4</v>
      </c>
      <c r="G188" s="1">
        <f>COUNTIFS($C$7:$C$183,$C188,G$7:G$183,"&gt;0")</f>
        <v>0</v>
      </c>
      <c r="H188" s="1">
        <f>COUNTIFS($C$7:$C$183,$C188,H$7:H$183,"&gt;0")</f>
        <v>0</v>
      </c>
      <c r="I188" s="1">
        <f>COUNTIFS($C$7:$C$183,$C188,I$7:I$183,"&gt;0")</f>
        <v>0</v>
      </c>
      <c r="J188" s="3">
        <f t="shared" si="10"/>
        <v>14</v>
      </c>
      <c r="K188" s="1"/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 outlineLevel="1" x14ac:dyDescent="0.2">
      <c r="A189" s="1"/>
      <c r="B189" s="16"/>
      <c r="C189" s="1" t="s">
        <v>13</v>
      </c>
      <c r="D189" s="1">
        <f>COUNTIFS($C$7:$C$183,$C189,D$7:D$183,"&gt;0")</f>
        <v>0</v>
      </c>
      <c r="E189" s="1">
        <f>COUNTIFS($C$7:$C$183,$C189,E$7:E$183,"&gt;0")</f>
        <v>15</v>
      </c>
      <c r="F189" s="1">
        <f>COUNTIFS($C$7:$C$183,$C189,F$7:F$183,"&gt;0")</f>
        <v>11</v>
      </c>
      <c r="G189" s="1">
        <f>COUNTIFS($C$7:$C$183,$C189,G$7:G$183,"&gt;0")</f>
        <v>18</v>
      </c>
      <c r="H189" s="1">
        <f>COUNTIFS($C$7:$C$183,$C189,H$7:H$183,"&gt;0")</f>
        <v>0</v>
      </c>
      <c r="I189" s="1">
        <f>COUNTIFS($C$7:$C$183,$C189,I$7:I$183,"&gt;0")</f>
        <v>0</v>
      </c>
      <c r="J189" s="3">
        <f t="shared" si="10"/>
        <v>44</v>
      </c>
      <c r="K189" s="1"/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 outlineLevel="1" x14ac:dyDescent="0.2">
      <c r="A190" s="18"/>
      <c r="B190" s="16"/>
      <c r="C190" s="1" t="s">
        <v>12</v>
      </c>
      <c r="D190" s="1">
        <f>COUNTIFS($C$7:$C$183,$C190,D$7:D$183,"&gt;0")</f>
        <v>2</v>
      </c>
      <c r="E190" s="1">
        <f>COUNTIFS($C$7:$C$183,$C190,E$7:E$183,"&gt;0")</f>
        <v>4</v>
      </c>
      <c r="F190" s="1">
        <f>COUNTIFS($C$7:$C$183,$C190,F$7:F$183,"&gt;0")</f>
        <v>8</v>
      </c>
      <c r="G190" s="1">
        <f>COUNTIFS($C$7:$C$183,$C190,G$7:G$183,"&gt;0")</f>
        <v>5</v>
      </c>
      <c r="H190" s="1">
        <f>COUNTIFS($C$7:$C$183,$C190,H$7:H$183,"&gt;0")</f>
        <v>0</v>
      </c>
      <c r="I190" s="1">
        <f>COUNTIFS($C$7:$C$183,$C190,I$7:I$183,"&gt;0")</f>
        <v>0</v>
      </c>
      <c r="J190" s="3">
        <f t="shared" si="10"/>
        <v>19</v>
      </c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outlineLevel="1" x14ac:dyDescent="0.2">
      <c r="A191" s="1"/>
      <c r="B191" s="16"/>
      <c r="C191" s="1" t="s">
        <v>11</v>
      </c>
      <c r="D191" s="1">
        <f>COUNTIFS($C$7:$C$183,$C191,D$7:D$183,"&gt;0")</f>
        <v>1</v>
      </c>
      <c r="E191" s="1">
        <f>COUNTIFS($C$7:$C$183,$C191,E$7:E$183,"&gt;0")</f>
        <v>7</v>
      </c>
      <c r="F191" s="1">
        <f>COUNTIFS($C$7:$C$183,$C191,F$7:F$183,"&gt;0")</f>
        <v>2</v>
      </c>
      <c r="G191" s="1">
        <f>COUNTIFS($C$7:$C$183,$C191,G$7:G$183,"&gt;0")</f>
        <v>3</v>
      </c>
      <c r="H191" s="1">
        <f>COUNTIFS($C$7:$C$183,$C191,H$7:H$183,"&gt;0")</f>
        <v>0</v>
      </c>
      <c r="I191" s="1">
        <f>COUNTIFS($C$7:$C$183,$C191,I$7:I$183,"&gt;0")</f>
        <v>0</v>
      </c>
      <c r="J191" s="3">
        <f t="shared" si="10"/>
        <v>13</v>
      </c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 outlineLevel="1" x14ac:dyDescent="0.2">
      <c r="A192" s="1"/>
      <c r="B192" s="16"/>
      <c r="C192" s="1" t="s">
        <v>84</v>
      </c>
      <c r="D192" s="1">
        <f>COUNTIFS($C$7:$C$183,$C192,D$7:D$183,"&gt;0")</f>
        <v>0</v>
      </c>
      <c r="E192" s="1">
        <f>COUNTIFS($C$7:$C$183,$C192,E$7:E$183,"&gt;0")</f>
        <v>2</v>
      </c>
      <c r="F192" s="1">
        <f>COUNTIFS($C$7:$C$183,$C192,F$7:F$183,"&gt;0")</f>
        <v>2</v>
      </c>
      <c r="G192" s="1">
        <f>COUNTIFS($C$7:$C$183,$C192,G$7:G$183,"&gt;0")</f>
        <v>0</v>
      </c>
      <c r="H192" s="1">
        <f>COUNTIFS($C$7:$C$183,$C192,H$7:H$183,"&gt;0")</f>
        <v>0</v>
      </c>
      <c r="I192" s="1">
        <f>COUNTIFS($C$7:$C$183,$C192,I$7:I$183,"&gt;0")</f>
        <v>0</v>
      </c>
      <c r="J192" s="3">
        <f t="shared" si="10"/>
        <v>4</v>
      </c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outlineLevel="1" x14ac:dyDescent="0.2">
      <c r="A193" s="1"/>
      <c r="B193" s="16"/>
      <c r="C193" s="1" t="s">
        <v>20</v>
      </c>
      <c r="D193" s="1">
        <f>COUNTIFS($C$7:$C$183,$C193,D$7:D$183,"&gt;0")</f>
        <v>11</v>
      </c>
      <c r="E193" s="1">
        <f>COUNTIFS($C$7:$C$183,$C193,E$7:E$183,"&gt;0")</f>
        <v>6</v>
      </c>
      <c r="F193" s="1">
        <f>COUNTIFS($C$7:$C$183,$C193,F$7:F$183,"&gt;0")</f>
        <v>8</v>
      </c>
      <c r="G193" s="1">
        <f>COUNTIFS($C$7:$C$183,$C193,G$7:G$183,"&gt;0")</f>
        <v>8</v>
      </c>
      <c r="H193" s="1">
        <f>COUNTIFS($C$7:$C$183,$C193,H$7:H$183,"&gt;0")</f>
        <v>0</v>
      </c>
      <c r="I193" s="1">
        <f>COUNTIFS($C$7:$C$183,$C193,I$7:I$183,"&gt;0")</f>
        <v>0</v>
      </c>
      <c r="J193" s="3">
        <f t="shared" si="10"/>
        <v>33</v>
      </c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outlineLevel="1" x14ac:dyDescent="0.2">
      <c r="A194" s="1"/>
      <c r="B194" s="16"/>
      <c r="C194" s="1" t="s">
        <v>151</v>
      </c>
      <c r="D194" s="1">
        <f>COUNTIFS($C$7:$C$183,$C194,D$7:D$183,"&gt;0")</f>
        <v>0</v>
      </c>
      <c r="E194" s="1">
        <f>COUNTIFS($C$7:$C$183,$C194,E$7:E$183,"&gt;0")</f>
        <v>0</v>
      </c>
      <c r="F194" s="1">
        <f>COUNTIFS($C$7:$C$183,$C194,F$7:F$183,"&gt;0")</f>
        <v>0</v>
      </c>
      <c r="G194" s="1">
        <f>COUNTIFS($C$7:$C$183,$C194,G$7:G$183,"&gt;0")</f>
        <v>0</v>
      </c>
      <c r="H194" s="1">
        <f>COUNTIFS($C$7:$C$183,$C194,H$7:H$183,"&gt;0")</f>
        <v>0</v>
      </c>
      <c r="I194" s="1">
        <f>COUNTIFS($C$7:$C$183,$C194,I$7:I$183,"&gt;0")</f>
        <v>0</v>
      </c>
      <c r="J194" s="3">
        <f t="shared" si="10"/>
        <v>0</v>
      </c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outlineLevel="1" x14ac:dyDescent="0.2">
      <c r="A195" s="1"/>
      <c r="B195" s="16"/>
      <c r="C195" s="1" t="s">
        <v>152</v>
      </c>
      <c r="D195" s="1">
        <f>COUNTIFS($C$7:$C$183,$C195,D$7:D$183,"&gt;0")</f>
        <v>0</v>
      </c>
      <c r="E195" s="1">
        <f>COUNTIFS($C$7:$C$183,$C195,E$7:E$183,"&gt;0")</f>
        <v>0</v>
      </c>
      <c r="F195" s="1">
        <f>COUNTIFS($C$7:$C$183,$C195,F$7:F$183,"&gt;0")</f>
        <v>0</v>
      </c>
      <c r="G195" s="1">
        <f>COUNTIFS($C$7:$C$183,$C195,G$7:G$183,"&gt;0")</f>
        <v>0</v>
      </c>
      <c r="H195" s="1">
        <f>COUNTIFS($C$7:$C$183,$C195,H$7:H$183,"&gt;0")</f>
        <v>0</v>
      </c>
      <c r="I195" s="1">
        <f>COUNTIFS($C$7:$C$183,$C195,I$7:I$183,"&gt;0")</f>
        <v>0</v>
      </c>
      <c r="J195" s="3">
        <f t="shared" si="10"/>
        <v>0</v>
      </c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outlineLevel="1" x14ac:dyDescent="0.2">
      <c r="A196" s="1"/>
      <c r="B196" s="16"/>
      <c r="C196" s="1" t="s">
        <v>153</v>
      </c>
      <c r="D196" s="1">
        <f>COUNTIFS($C$7:$C$183,$C196,D$7:D$183,"&gt;0")</f>
        <v>0</v>
      </c>
      <c r="E196" s="1">
        <f>COUNTIFS($C$7:$C$183,$C196,E$7:E$183,"&gt;0")</f>
        <v>0</v>
      </c>
      <c r="F196" s="1">
        <f>COUNTIFS($C$7:$C$183,$C196,F$7:F$183,"&gt;0")</f>
        <v>0</v>
      </c>
      <c r="G196" s="1">
        <f>COUNTIFS($C$7:$C$183,$C196,G$7:G$183,"&gt;0")</f>
        <v>0</v>
      </c>
      <c r="H196" s="1">
        <f>COUNTIFS($C$7:$C$183,$C196,H$7:H$183,"&gt;0")</f>
        <v>0</v>
      </c>
      <c r="I196" s="1">
        <f>COUNTIFS($C$7:$C$183,$C196,I$7:I$183,"&gt;0")</f>
        <v>0</v>
      </c>
      <c r="J196" s="3">
        <f t="shared" si="10"/>
        <v>0</v>
      </c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outlineLevel="1" x14ac:dyDescent="0.2">
      <c r="A197" s="1"/>
      <c r="B197" s="16"/>
      <c r="C197" s="1" t="s">
        <v>154</v>
      </c>
      <c r="D197" s="1">
        <f>COUNTIFS($C$7:$C$183,$C197,D$7:D$183,"&gt;0")</f>
        <v>0</v>
      </c>
      <c r="E197" s="1">
        <f>COUNTIFS($C$7:$C$183,$C197,E$7:E$183,"&gt;0")</f>
        <v>0</v>
      </c>
      <c r="F197" s="1">
        <f>COUNTIFS($C$7:$C$183,$C197,F$7:F$183,"&gt;0")</f>
        <v>0</v>
      </c>
      <c r="G197" s="1">
        <f>COUNTIFS($C$7:$C$183,$C197,G$7:G$183,"&gt;0")</f>
        <v>0</v>
      </c>
      <c r="H197" s="1">
        <f>COUNTIFS($C$7:$C$183,$C197,H$7:H$183,"&gt;0")</f>
        <v>0</v>
      </c>
      <c r="I197" s="1">
        <f>COUNTIFS($C$7:$C$183,$C197,I$7:I$183,"&gt;0")</f>
        <v>0</v>
      </c>
      <c r="J197" s="3">
        <f t="shared" si="10"/>
        <v>0</v>
      </c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outlineLevel="1" x14ac:dyDescent="0.2">
      <c r="A198" s="1"/>
      <c r="B198" s="16"/>
      <c r="C198" s="1" t="s">
        <v>155</v>
      </c>
      <c r="D198" s="1">
        <f>COUNTIFS($C$7:$C$183,$C198,D$7:D$183,"&gt;0")</f>
        <v>0</v>
      </c>
      <c r="E198" s="1">
        <f>COUNTIFS($C$7:$C$183,$C198,E$7:E$183,"&gt;0")</f>
        <v>0</v>
      </c>
      <c r="F198" s="1">
        <f>COUNTIFS($C$7:$C$183,$C198,F$7:F$183,"&gt;0")</f>
        <v>0</v>
      </c>
      <c r="G198" s="1">
        <f>COUNTIFS($C$7:$C$183,$C198,G$7:G$183,"&gt;0")</f>
        <v>0</v>
      </c>
      <c r="H198" s="1">
        <f>COUNTIFS($C$7:$C$183,$C198,H$7:H$183,"&gt;0")</f>
        <v>0</v>
      </c>
      <c r="I198" s="1">
        <f>COUNTIFS($C$7:$C$183,$C198,I$7:I$183,"&gt;0")</f>
        <v>0</v>
      </c>
      <c r="J198" s="3">
        <f t="shared" si="10"/>
        <v>0</v>
      </c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outlineLevel="1" x14ac:dyDescent="0.2">
      <c r="A199" s="1"/>
      <c r="B199" s="16"/>
      <c r="C199" s="1"/>
      <c r="D199" s="3">
        <f t="shared" ref="D199:I199" si="11">SUM(D186:D198)</f>
        <v>34</v>
      </c>
      <c r="E199" s="3">
        <f t="shared" si="11"/>
        <v>55</v>
      </c>
      <c r="F199" s="3">
        <f t="shared" si="11"/>
        <v>55</v>
      </c>
      <c r="G199" s="3">
        <f t="shared" si="11"/>
        <v>56</v>
      </c>
      <c r="H199" s="3">
        <f t="shared" si="11"/>
        <v>0</v>
      </c>
      <c r="I199" s="3">
        <f t="shared" si="11"/>
        <v>0</v>
      </c>
      <c r="J199" s="3">
        <f t="shared" si="10"/>
        <v>200</v>
      </c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 x14ac:dyDescent="0.2">
      <c r="A200" s="1"/>
      <c r="B200" s="16"/>
      <c r="C200" s="1"/>
      <c r="D200" s="3"/>
      <c r="E200" s="3"/>
      <c r="F200" s="3"/>
      <c r="G200" s="3"/>
      <c r="H200" s="3"/>
      <c r="I200" s="3"/>
      <c r="J200" s="3"/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 x14ac:dyDescent="0.2">
      <c r="A201" s="1"/>
      <c r="B201" s="16"/>
      <c r="C201" s="1"/>
      <c r="D201" s="1"/>
      <c r="E201" s="1"/>
      <c r="F201" s="1"/>
      <c r="G201" s="1"/>
      <c r="H201" s="1"/>
      <c r="I201" s="1"/>
      <c r="J201" s="34"/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hidden="1" customHeight="1" outlineLevel="1" x14ac:dyDescent="0.2">
      <c r="A202" s="18"/>
      <c r="B202" s="16"/>
      <c r="C202" s="1"/>
      <c r="D202" s="1"/>
      <c r="E202" s="1"/>
      <c r="F202" s="1"/>
      <c r="G202" s="1"/>
      <c r="H202" s="1"/>
      <c r="I202" s="1"/>
      <c r="J202" s="34"/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hidden="1" customHeight="1" outlineLevel="1" x14ac:dyDescent="0.2">
      <c r="A203" s="18"/>
      <c r="B203" s="51" t="s">
        <v>156</v>
      </c>
      <c r="C203" s="35" t="s">
        <v>157</v>
      </c>
      <c r="D203" s="1">
        <f>COUNT(D7:D41)+COUNT(D76:D94)</f>
        <v>12</v>
      </c>
      <c r="E203" s="1">
        <f>COUNT(E7:E41)+COUNT(E76:E94)</f>
        <v>12</v>
      </c>
      <c r="F203" s="1">
        <f>COUNT(F7:F41)+COUNT(F77:F94)</f>
        <v>9</v>
      </c>
      <c r="G203" s="1">
        <f>COUNT(G7:G41)+COUNT(G77:G94)</f>
        <v>14</v>
      </c>
      <c r="H203" s="1">
        <f>COUNT(H7:H41)+COUNT(H77:H94)</f>
        <v>0</v>
      </c>
      <c r="I203" s="1">
        <f>COUNT(I7:I41)+COUNT(I77:I94)</f>
        <v>0</v>
      </c>
      <c r="J203" s="22">
        <f>SUM(D203:I203)</f>
        <v>47</v>
      </c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hidden="1" customHeight="1" outlineLevel="1" x14ac:dyDescent="0.2">
      <c r="A204" s="18"/>
      <c r="B204" s="51"/>
      <c r="C204" s="35" t="s">
        <v>158</v>
      </c>
      <c r="D204" s="1">
        <f t="shared" ref="D204:I204" si="12">COUNT(D45:D73)+COUNT(D97:D180)</f>
        <v>22</v>
      </c>
      <c r="E204" s="1">
        <f t="shared" si="12"/>
        <v>43</v>
      </c>
      <c r="F204" s="1">
        <f t="shared" si="12"/>
        <v>46</v>
      </c>
      <c r="G204" s="1">
        <f t="shared" si="12"/>
        <v>42</v>
      </c>
      <c r="H204" s="1">
        <f t="shared" si="12"/>
        <v>0</v>
      </c>
      <c r="I204" s="1">
        <f t="shared" si="12"/>
        <v>0</v>
      </c>
      <c r="J204" s="22">
        <f>SUM(D204:I204)</f>
        <v>153</v>
      </c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hidden="1" customHeight="1" outlineLevel="1" x14ac:dyDescent="0.2">
      <c r="A205" s="18"/>
      <c r="B205" s="35"/>
      <c r="C205" s="35"/>
      <c r="D205" s="1"/>
      <c r="E205" s="1"/>
      <c r="F205" s="1"/>
      <c r="G205" s="1"/>
      <c r="H205" s="1"/>
      <c r="I205" s="1"/>
      <c r="J205" s="22"/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hidden="1" customHeight="1" outlineLevel="1" x14ac:dyDescent="0.2">
      <c r="A206" s="18"/>
      <c r="B206" s="35"/>
      <c r="C206" s="35" t="s">
        <v>159</v>
      </c>
      <c r="D206" s="1">
        <f>SUM(D6:D73)+SUM(D77:D180)</f>
        <v>10177</v>
      </c>
      <c r="E206" s="1">
        <f>SUM(E6:E73)+SUM(E77:E180)</f>
        <v>17347</v>
      </c>
      <c r="F206" s="1">
        <f>SUM(F6:F73)+SUM(F77:F180)</f>
        <v>17234</v>
      </c>
      <c r="G206" s="1">
        <f>SUM(G6:G73)+SUM(G77:G180)</f>
        <v>17458</v>
      </c>
      <c r="H206" s="1">
        <f>SUM(H6:H73)+SUM(H77:H180)</f>
        <v>0</v>
      </c>
      <c r="I206" s="1">
        <f>SUM(I6:I73)+SUM(I77:I180)</f>
        <v>0</v>
      </c>
      <c r="J206" s="22">
        <f>SUM(D206:I206)</f>
        <v>62216</v>
      </c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hidden="1" customHeight="1" outlineLevel="1" x14ac:dyDescent="0.2">
      <c r="A207" s="18"/>
      <c r="B207" s="18"/>
      <c r="C207" s="1"/>
      <c r="D207" s="1"/>
      <c r="E207" s="1"/>
      <c r="F207" s="1"/>
      <c r="G207" s="1"/>
      <c r="H207" s="1"/>
      <c r="I207" s="1"/>
      <c r="J207" s="22"/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hidden="1" customHeight="1" outlineLevel="1" x14ac:dyDescent="0.2">
      <c r="A208" s="18"/>
      <c r="B208" s="51" t="s">
        <v>160</v>
      </c>
      <c r="C208" s="35" t="s">
        <v>161</v>
      </c>
      <c r="D208" s="1">
        <f t="shared" ref="D208:I209" si="13">+D203*5</f>
        <v>60</v>
      </c>
      <c r="E208" s="1">
        <f t="shared" si="13"/>
        <v>60</v>
      </c>
      <c r="F208" s="1">
        <f t="shared" si="13"/>
        <v>45</v>
      </c>
      <c r="G208" s="1">
        <f t="shared" si="13"/>
        <v>70</v>
      </c>
      <c r="H208" s="1">
        <f t="shared" si="13"/>
        <v>0</v>
      </c>
      <c r="I208" s="1">
        <f t="shared" si="13"/>
        <v>0</v>
      </c>
      <c r="J208" s="22">
        <f>SUM(D208:I208)</f>
        <v>235</v>
      </c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hidden="1" customHeight="1" outlineLevel="1" x14ac:dyDescent="0.2">
      <c r="A209" s="18"/>
      <c r="B209" s="51"/>
      <c r="C209" s="35" t="s">
        <v>162</v>
      </c>
      <c r="D209" s="1">
        <f t="shared" si="13"/>
        <v>110</v>
      </c>
      <c r="E209" s="1">
        <f t="shared" si="13"/>
        <v>215</v>
      </c>
      <c r="F209" s="1">
        <f t="shared" si="13"/>
        <v>230</v>
      </c>
      <c r="G209" s="1">
        <f t="shared" si="13"/>
        <v>210</v>
      </c>
      <c r="H209" s="1">
        <f t="shared" si="13"/>
        <v>0</v>
      </c>
      <c r="I209" s="1">
        <f t="shared" si="13"/>
        <v>0</v>
      </c>
      <c r="J209" s="22">
        <f>SUM(D209:I209)</f>
        <v>765</v>
      </c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hidden="1" customHeight="1" outlineLevel="1" x14ac:dyDescent="0.2">
      <c r="A210" s="18"/>
      <c r="B210" s="18"/>
      <c r="C210" s="1" t="s">
        <v>163</v>
      </c>
      <c r="D210" s="1">
        <f t="shared" ref="D210:I210" si="14">SUM(D208:D209)</f>
        <v>170</v>
      </c>
      <c r="E210" s="1">
        <f t="shared" si="14"/>
        <v>275</v>
      </c>
      <c r="F210" s="1">
        <f t="shared" si="14"/>
        <v>275</v>
      </c>
      <c r="G210" s="1">
        <f t="shared" si="14"/>
        <v>280</v>
      </c>
      <c r="H210" s="1">
        <f t="shared" si="14"/>
        <v>0</v>
      </c>
      <c r="I210" s="1">
        <f t="shared" si="14"/>
        <v>0</v>
      </c>
      <c r="J210" s="22">
        <f>SUM(D210:I210)</f>
        <v>1000</v>
      </c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hidden="1" customHeight="1" outlineLevel="1" x14ac:dyDescent="0.2">
      <c r="A211" s="1"/>
      <c r="B211" s="18"/>
      <c r="C211" s="36" t="s">
        <v>164</v>
      </c>
      <c r="D211" s="9">
        <f t="shared" ref="D211:I211" si="15">+D210/2</f>
        <v>85</v>
      </c>
      <c r="E211" s="9">
        <f t="shared" si="15"/>
        <v>137.5</v>
      </c>
      <c r="F211" s="9">
        <f t="shared" si="15"/>
        <v>137.5</v>
      </c>
      <c r="G211" s="9">
        <f t="shared" si="15"/>
        <v>140</v>
      </c>
      <c r="H211" s="9">
        <f t="shared" si="15"/>
        <v>0</v>
      </c>
      <c r="I211" s="9">
        <f t="shared" si="15"/>
        <v>0</v>
      </c>
      <c r="J211" s="22">
        <f>SUM(D211:I211)</f>
        <v>500</v>
      </c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hidden="1" customHeight="1" outlineLevel="1" x14ac:dyDescent="0.2">
      <c r="A212" s="1"/>
      <c r="B212" s="18"/>
      <c r="C212" s="1"/>
      <c r="D212" s="1"/>
      <c r="E212" s="1"/>
      <c r="F212" s="1"/>
      <c r="G212" s="1"/>
      <c r="H212" s="1"/>
      <c r="I212" s="1"/>
      <c r="J212" s="34"/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 collapsed="1" x14ac:dyDescent="0.2">
      <c r="A213" s="34"/>
      <c r="B213" s="18"/>
      <c r="C213" s="1"/>
      <c r="D213" s="9"/>
      <c r="E213" s="1"/>
      <c r="F213" s="9"/>
      <c r="G213" s="9"/>
      <c r="H213" s="9"/>
      <c r="I213" s="9"/>
      <c r="J213" s="34"/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" customHeight="1" x14ac:dyDescent="0.2">
      <c r="A214" s="37"/>
      <c r="B214" s="18"/>
      <c r="C214" s="34"/>
      <c r="D214" s="21"/>
      <c r="E214" s="1"/>
      <c r="F214" s="21"/>
      <c r="G214" s="38"/>
      <c r="H214" s="1"/>
      <c r="I214" s="1"/>
      <c r="J214" s="1"/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" customHeight="1" x14ac:dyDescent="0.2">
      <c r="A215" s="1"/>
      <c r="B215" s="18"/>
      <c r="D215" s="1"/>
      <c r="E215" s="1"/>
      <c r="F215" s="1"/>
      <c r="G215" s="1"/>
      <c r="H215" s="3"/>
      <c r="I215" s="1"/>
      <c r="J215" s="1"/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 x14ac:dyDescent="0.2">
      <c r="A216" s="39"/>
      <c r="B216" s="18"/>
      <c r="C216" s="1"/>
      <c r="D216" s="21"/>
      <c r="E216" s="39"/>
      <c r="F216" s="39"/>
      <c r="G216" s="40"/>
      <c r="H216" s="3"/>
      <c r="I216" s="1"/>
      <c r="J216" s="1"/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 x14ac:dyDescent="0.2">
      <c r="A217" s="38"/>
      <c r="B217" s="18"/>
      <c r="C217" s="39"/>
      <c r="D217" s="21"/>
      <c r="F217" s="21"/>
      <c r="G217" s="38"/>
      <c r="H217" s="3"/>
      <c r="I217" s="1"/>
      <c r="J217" s="1"/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 x14ac:dyDescent="0.2">
      <c r="A218" s="9"/>
      <c r="B218" s="18"/>
      <c r="D218" s="9"/>
      <c r="E218" s="9"/>
      <c r="F218" s="9"/>
      <c r="G218" s="9"/>
      <c r="H218" s="3"/>
      <c r="I218" s="9"/>
      <c r="J218" s="9"/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 x14ac:dyDescent="0.2">
      <c r="A219" s="38"/>
      <c r="B219" s="18"/>
      <c r="C219" s="9"/>
      <c r="D219" s="21"/>
      <c r="F219" s="21"/>
      <c r="G219" s="38"/>
      <c r="H219" s="3"/>
      <c r="I219" s="1"/>
      <c r="J219" s="1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 x14ac:dyDescent="0.2">
      <c r="A220" s="38"/>
      <c r="B220" s="18"/>
      <c r="D220" s="38"/>
      <c r="E220" s="38"/>
      <c r="F220" s="38"/>
      <c r="G220" s="38"/>
      <c r="H220" s="38"/>
      <c r="I220" s="38"/>
      <c r="J220" s="1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 x14ac:dyDescent="0.2">
      <c r="A221" s="38"/>
      <c r="B221" s="18"/>
      <c r="C221" s="38"/>
      <c r="D221" s="1"/>
      <c r="E221" s="38"/>
      <c r="F221" s="41"/>
      <c r="G221" s="1"/>
      <c r="H221" s="38"/>
      <c r="I221" s="38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 x14ac:dyDescent="0.2">
      <c r="A222" s="38"/>
      <c r="B222" s="38"/>
      <c r="C222" s="41"/>
      <c r="D222" s="1"/>
      <c r="E222" s="21"/>
      <c r="F222" s="18"/>
      <c r="G222" s="18"/>
      <c r="H222" s="38"/>
      <c r="I222" s="38"/>
      <c r="J222" s="1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2">
      <c r="A223" s="38"/>
      <c r="B223" s="38"/>
      <c r="C223" s="18"/>
      <c r="D223" s="21"/>
      <c r="E223" s="21"/>
      <c r="F223" s="39"/>
      <c r="G223" s="39"/>
      <c r="H223" s="3"/>
      <c r="I223" s="38"/>
      <c r="J223" s="1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2">
      <c r="A224" s="38"/>
      <c r="B224" s="38"/>
      <c r="C224" s="39"/>
      <c r="D224" s="21"/>
      <c r="E224" s="21"/>
      <c r="F224" s="39"/>
      <c r="G224" s="39"/>
      <c r="H224" s="38"/>
      <c r="I224" s="38"/>
      <c r="J224" s="1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2">
      <c r="A225" s="38"/>
      <c r="B225" s="38"/>
      <c r="C225" s="39"/>
      <c r="D225" s="21"/>
      <c r="F225" s="21"/>
      <c r="G225" s="38"/>
      <c r="H225" s="3"/>
      <c r="I225" s="1"/>
      <c r="J225" s="1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2">
      <c r="A226" s="9"/>
      <c r="B226" s="38"/>
      <c r="D226" s="9"/>
      <c r="E226" s="9"/>
      <c r="F226" s="9"/>
      <c r="G226" s="9"/>
      <c r="H226" s="3"/>
      <c r="I226" s="9"/>
      <c r="J226" s="9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2">
      <c r="A227" s="38"/>
      <c r="B227" s="9"/>
      <c r="C227" s="9"/>
      <c r="D227" s="21"/>
      <c r="F227" s="21"/>
      <c r="G227" s="38"/>
      <c r="H227" s="3"/>
      <c r="I227" s="1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2">
      <c r="A228" s="38"/>
      <c r="B228" s="38"/>
      <c r="D228" s="38"/>
      <c r="E228" s="38"/>
      <c r="F228" s="38"/>
      <c r="G228" s="38"/>
      <c r="H228" s="38"/>
      <c r="I228" s="38"/>
      <c r="J228" s="1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2">
      <c r="A229" s="38"/>
      <c r="B229" s="38"/>
      <c r="C229" s="38"/>
      <c r="D229" s="1"/>
      <c r="G229" s="1"/>
      <c r="H229" s="38"/>
      <c r="I229" s="38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2">
      <c r="A230" s="38"/>
      <c r="B230" s="38"/>
      <c r="D230" s="21"/>
      <c r="E230" s="21"/>
      <c r="F230" s="39"/>
      <c r="G230" s="39"/>
      <c r="H230" s="38"/>
      <c r="I230" s="38"/>
      <c r="J230" s="1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2">
      <c r="A231" s="38"/>
      <c r="B231" s="38"/>
      <c r="C231" s="39"/>
      <c r="D231" s="21"/>
      <c r="E231" s="21"/>
      <c r="F231" s="18"/>
      <c r="G231" s="18"/>
      <c r="H231" s="38"/>
      <c r="I231" s="38"/>
      <c r="J231" s="1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2">
      <c r="A232" s="38"/>
      <c r="B232" s="38"/>
      <c r="C232" s="39"/>
      <c r="D232" s="1"/>
      <c r="E232" s="21"/>
      <c r="F232" s="18"/>
      <c r="G232" s="18"/>
      <c r="H232" s="38"/>
      <c r="I232" s="38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2">
      <c r="A233" s="38"/>
      <c r="B233" s="38"/>
      <c r="C233" s="18"/>
      <c r="D233" s="21"/>
      <c r="E233" s="21"/>
      <c r="F233" s="39"/>
      <c r="G233" s="39"/>
      <c r="H233" s="38"/>
      <c r="I233" s="38"/>
      <c r="J233" s="1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2">
      <c r="A234" s="1"/>
      <c r="B234" s="38"/>
      <c r="C234" s="39"/>
      <c r="D234" s="1"/>
      <c r="E234" s="1"/>
      <c r="F234" s="18"/>
      <c r="G234" s="18"/>
      <c r="H234" s="3"/>
      <c r="I234" s="1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3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3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3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3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3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3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3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3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3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3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3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3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3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3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3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3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3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3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3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3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3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3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3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3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3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3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3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2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3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ht="12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3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ht="12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3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ht="12.7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3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 ht="12.7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3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 ht="12.7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3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1:31" ht="12.7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3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1:31" ht="12.7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3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1:31" ht="12.7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3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1:31" ht="12.7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3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1:31" ht="12.7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3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1:31" ht="12.7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3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1:31" ht="12.7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3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1:31" ht="12.7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3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1:31" ht="12.7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3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1:31" ht="12.7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3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1:31" ht="12.75" customHeight="1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3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1:31" ht="12.75" customHeight="1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3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1:31" ht="12.75" customHeight="1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3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1:31" ht="12.75" customHeight="1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3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1:31" ht="12.75" customHeight="1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3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1:31" ht="12.75" customHeight="1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3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1:31" ht="12.75" customHeight="1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3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1:31" ht="12.75" customHeight="1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3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1:31" ht="12.75" customHeight="1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3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1:31" ht="12.75" customHeight="1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3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1:31" ht="12.75" customHeight="1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3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1:31" ht="12.75" customHeight="1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3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1:31" ht="12.75" customHeight="1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3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</row>
    <row r="1037" spans="1:31" ht="12.75" customHeight="1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3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</row>
    <row r="1038" spans="1:31" ht="12.75" customHeight="1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3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</row>
    <row r="1039" spans="1:31" ht="12.75" customHeight="1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3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</row>
    <row r="1040" spans="1:31" ht="12.75" customHeight="1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3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</row>
    <row r="1041" spans="1:31" ht="12.75" customHeight="1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3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</row>
    <row r="1042" spans="1:31" ht="12.75" customHeight="1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3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</row>
    <row r="1043" spans="1:31" ht="12.75" customHeight="1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3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</row>
    <row r="1044" spans="1:31" ht="12.75" customHeight="1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3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</row>
    <row r="1045" spans="1:31" ht="12.75" customHeight="1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3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</row>
    <row r="1046" spans="1:31" ht="12.75" customHeight="1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3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</row>
    <row r="1047" spans="1:31" ht="12.75" customHeight="1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3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</row>
    <row r="1048" spans="1:31" ht="12.75" customHeight="1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3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</row>
    <row r="1049" spans="1:31" ht="12.75" customHeight="1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3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</row>
    <row r="1050" spans="1:31" ht="12.75" customHeight="1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3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</row>
    <row r="1051" spans="1:31" ht="12.75" customHeight="1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3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</row>
    <row r="1052" spans="1:31" ht="12.75" customHeight="1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3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</row>
    <row r="1053" spans="1:31" ht="12.75" customHeight="1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3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</row>
    <row r="1054" spans="1:31" ht="12.75" customHeight="1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3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</row>
    <row r="1055" spans="1:31" ht="12.75" customHeight="1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3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</row>
    <row r="1056" spans="1:31" ht="12.75" customHeight="1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3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</row>
    <row r="1057" spans="1:31" ht="12.75" customHeight="1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3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</row>
    <row r="1058" spans="1:31" ht="12.75" customHeight="1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3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</row>
  </sheetData>
  <sortState xmlns:xlrd2="http://schemas.microsoft.com/office/spreadsheetml/2017/richdata2" ref="B97:K170">
    <sortCondition descending="1" ref="J97:J170"/>
    <sortCondition ref="B97:B170"/>
  </sortState>
  <mergeCells count="15">
    <mergeCell ref="A1:J1"/>
    <mergeCell ref="A2:J2"/>
    <mergeCell ref="A4:B4"/>
    <mergeCell ref="A6:B6"/>
    <mergeCell ref="A12:B12"/>
    <mergeCell ref="A44:B44"/>
    <mergeCell ref="A75:B75"/>
    <mergeCell ref="A76:B76"/>
    <mergeCell ref="A80:B80"/>
    <mergeCell ref="A85:B85"/>
    <mergeCell ref="A91:B91"/>
    <mergeCell ref="A96:B96"/>
    <mergeCell ref="C185:I185"/>
    <mergeCell ref="B203:B204"/>
    <mergeCell ref="B208:B209"/>
  </mergeCells>
  <conditionalFormatting sqref="J73">
    <cfRule type="cellIs" dxfId="2" priority="2" operator="between">
      <formula>0</formula>
      <formula>3</formula>
    </cfRule>
    <cfRule type="cellIs" dxfId="1" priority="3" operator="greaterThan">
      <formula>4</formula>
    </cfRule>
  </conditionalFormatting>
  <conditionalFormatting sqref="M185:M1058 M1:M182">
    <cfRule type="cellIs" dxfId="0" priority="4" operator="equal">
      <formula>5</formula>
    </cfRule>
  </conditionalFormatting>
  <printOptions horizontalCentered="1"/>
  <pageMargins left="0.31527777777777799" right="0.31527777777777799" top="0.39374999999999999" bottom="0.39374999999999999" header="0.511811023622047" footer="0.511811023622047"/>
  <pageSetup paperSize="9" fitToHeight="0" orientation="portrait" horizontalDpi="300" verticalDpi="300"/>
  <rowBreaks count="2" manualBreakCount="2">
    <brk id="73" max="16383" man="1"/>
    <brk id="1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98"/>
  <sheetViews>
    <sheetView zoomScaleNormal="100" workbookViewId="0">
      <selection activeCell="A3" sqref="A3"/>
    </sheetView>
  </sheetViews>
  <sheetFormatPr baseColWidth="10" defaultColWidth="12.5703125" defaultRowHeight="12.75" x14ac:dyDescent="0.2"/>
  <cols>
    <col min="1" max="1" width="6" customWidth="1"/>
    <col min="2" max="2" width="10.7109375" customWidth="1"/>
    <col min="3" max="3" width="24.42578125" customWidth="1"/>
    <col min="4" max="4" width="10.7109375" customWidth="1"/>
    <col min="5" max="5" width="27" customWidth="1"/>
    <col min="6" max="6" width="9.7109375" customWidth="1"/>
    <col min="7" max="7" width="9.42578125" customWidth="1"/>
    <col min="8" max="26" width="10.7109375" customWidth="1"/>
  </cols>
  <sheetData>
    <row r="1" spans="1:8" ht="30" x14ac:dyDescent="0.2">
      <c r="A1" s="55" t="s">
        <v>165</v>
      </c>
      <c r="B1" s="55"/>
      <c r="C1" s="55"/>
      <c r="D1" s="55"/>
      <c r="E1" s="55"/>
      <c r="F1" s="55"/>
      <c r="G1" s="55"/>
      <c r="H1" s="42"/>
    </row>
    <row r="2" spans="1:8" ht="12.75" customHeight="1" x14ac:dyDescent="0.4">
      <c r="A2" s="43"/>
      <c r="B2" s="44"/>
      <c r="C2" s="45"/>
      <c r="D2" s="45"/>
      <c r="E2" s="46"/>
      <c r="F2" s="1"/>
      <c r="G2" s="1"/>
      <c r="H2" s="1"/>
    </row>
    <row r="3" spans="1:8" ht="12.75" customHeight="1" x14ac:dyDescent="0.2">
      <c r="A3" s="56" t="s">
        <v>166</v>
      </c>
      <c r="B3" s="56"/>
      <c r="C3" s="56"/>
      <c r="D3" s="56"/>
      <c r="E3" s="56"/>
      <c r="F3" s="56"/>
      <c r="G3" s="56"/>
      <c r="H3" s="47"/>
    </row>
    <row r="4" spans="1:8" ht="12.75" customHeight="1" x14ac:dyDescent="0.35">
      <c r="A4" s="48"/>
      <c r="B4" s="49"/>
      <c r="C4" s="48"/>
      <c r="D4" s="48"/>
      <c r="E4" s="48"/>
      <c r="F4" s="1"/>
      <c r="G4" s="1"/>
      <c r="H4" s="1"/>
    </row>
    <row r="5" spans="1:8" ht="12.75" customHeight="1" x14ac:dyDescent="0.2">
      <c r="A5" s="38"/>
      <c r="B5" s="38"/>
      <c r="E5" s="21"/>
      <c r="F5" s="1"/>
      <c r="G5" s="1"/>
      <c r="H5" s="1"/>
    </row>
    <row r="6" spans="1:8" ht="12.75" customHeight="1" x14ac:dyDescent="0.2">
      <c r="A6" s="57" t="s">
        <v>167</v>
      </c>
      <c r="B6" s="57"/>
      <c r="C6" s="57"/>
      <c r="D6" s="57"/>
      <c r="E6" s="57"/>
      <c r="F6" s="57"/>
      <c r="G6" s="57"/>
    </row>
    <row r="7" spans="1:8" ht="12.75" customHeight="1" x14ac:dyDescent="0.2">
      <c r="A7" s="38"/>
      <c r="B7" s="38"/>
      <c r="E7" s="21"/>
      <c r="F7" s="1"/>
      <c r="G7" s="1"/>
      <c r="H7" s="1"/>
    </row>
    <row r="8" spans="1:8" ht="12.75" customHeight="1" x14ac:dyDescent="0.2">
      <c r="A8" s="38" t="s">
        <v>168</v>
      </c>
      <c r="B8" s="38" t="s">
        <v>169</v>
      </c>
      <c r="C8" s="38" t="s">
        <v>170</v>
      </c>
      <c r="D8" s="38" t="s">
        <v>159</v>
      </c>
      <c r="E8" s="38" t="s">
        <v>170</v>
      </c>
      <c r="F8" s="38" t="s">
        <v>159</v>
      </c>
      <c r="G8" s="38" t="s">
        <v>163</v>
      </c>
      <c r="H8" s="1"/>
    </row>
    <row r="9" spans="1:8" ht="12.75" customHeight="1" x14ac:dyDescent="0.2">
      <c r="A9" s="38"/>
      <c r="B9" s="38"/>
      <c r="C9" s="38"/>
      <c r="D9" s="38"/>
      <c r="E9" s="38"/>
      <c r="F9" s="38"/>
      <c r="G9" s="38"/>
      <c r="H9" s="1"/>
    </row>
    <row r="10" spans="1:8" ht="12.75" customHeight="1" x14ac:dyDescent="0.2">
      <c r="A10" s="38">
        <v>1</v>
      </c>
      <c r="B10" s="38" t="s">
        <v>15</v>
      </c>
      <c r="C10" s="18" t="s">
        <v>54</v>
      </c>
      <c r="D10" s="21">
        <f>VLOOKUP(C10,Individuel!$B$45:$J$73,9,0)</f>
        <v>2</v>
      </c>
      <c r="E10" s="16" t="s">
        <v>41</v>
      </c>
      <c r="F10" s="21">
        <f>VLOOKUP(E10,Individuel!$B$13:$J$73,9,0)</f>
        <v>0</v>
      </c>
      <c r="G10" s="38">
        <f>+D10+F10</f>
        <v>2</v>
      </c>
      <c r="H10" s="1"/>
    </row>
    <row r="11" spans="1:8" ht="12.75" customHeight="1" x14ac:dyDescent="0.2">
      <c r="A11" s="38">
        <v>2</v>
      </c>
      <c r="B11" s="38" t="s">
        <v>13</v>
      </c>
      <c r="C11" s="15" t="s">
        <v>171</v>
      </c>
      <c r="D11" s="21" t="e">
        <f>VLOOKUP(C11,Individuel!$B$45:$J$73,9,0)</f>
        <v>#N/A</v>
      </c>
      <c r="E11" s="18" t="s">
        <v>55</v>
      </c>
      <c r="F11" s="21">
        <f>VLOOKUP(E11,Individuel!$B$13:$J$73,9,0)</f>
        <v>3</v>
      </c>
      <c r="G11" s="38" t="e">
        <f>+D11+F11</f>
        <v>#N/A</v>
      </c>
      <c r="H11" s="1"/>
    </row>
    <row r="12" spans="1:8" ht="12.75" hidden="1" customHeight="1" x14ac:dyDescent="0.2">
      <c r="A12" s="38">
        <v>3</v>
      </c>
      <c r="B12" s="38"/>
      <c r="C12" s="16"/>
      <c r="D12" s="21" t="e">
        <f>VLOOKUP(C12,Individuel!$B$45:$J$73,9,0)</f>
        <v>#N/A</v>
      </c>
      <c r="E12" s="16"/>
      <c r="F12" s="21" t="e">
        <f>VLOOKUP(E12,Individuel!$B$13:$J$73,9,0)</f>
        <v>#N/A</v>
      </c>
      <c r="G12" s="38" t="e">
        <f>+D12+F12</f>
        <v>#N/A</v>
      </c>
      <c r="H12" s="1"/>
    </row>
    <row r="13" spans="1:8" ht="12.75" customHeight="1" x14ac:dyDescent="0.2">
      <c r="A13" s="38">
        <v>3</v>
      </c>
      <c r="B13" s="38" t="s">
        <v>20</v>
      </c>
      <c r="C13" s="15" t="s">
        <v>56</v>
      </c>
      <c r="D13" s="21">
        <f>VLOOKUP(C13,Individuel!$B$45:$J$73,9,0)</f>
        <v>0</v>
      </c>
      <c r="E13" s="16" t="s">
        <v>45</v>
      </c>
      <c r="F13" s="21">
        <f>VLOOKUP(E13,Individuel!$B$13:$J$73,9,0)</f>
        <v>1</v>
      </c>
      <c r="G13" s="38">
        <f>+D13+F13</f>
        <v>1</v>
      </c>
      <c r="H13" s="1"/>
    </row>
    <row r="14" spans="1:8" ht="12.75" customHeight="1" x14ac:dyDescent="0.2">
      <c r="A14" s="38"/>
      <c r="B14" s="38"/>
      <c r="C14" s="16"/>
      <c r="E14" s="21"/>
      <c r="F14" s="1"/>
      <c r="G14" s="1"/>
      <c r="H14" s="1"/>
    </row>
    <row r="15" spans="1:8" ht="12.75" customHeight="1" x14ac:dyDescent="0.2">
      <c r="A15" s="57" t="s">
        <v>172</v>
      </c>
      <c r="B15" s="57"/>
      <c r="C15" s="57"/>
      <c r="D15" s="57"/>
      <c r="E15" s="57"/>
      <c r="F15" s="57"/>
      <c r="G15" s="57"/>
    </row>
    <row r="16" spans="1:8" ht="12.75" customHeight="1" x14ac:dyDescent="0.2">
      <c r="A16" s="38"/>
      <c r="B16" s="38"/>
      <c r="E16" s="21"/>
      <c r="F16" s="1"/>
      <c r="G16" s="1"/>
      <c r="H16" s="1"/>
    </row>
    <row r="17" spans="1:8" ht="12.75" customHeight="1" x14ac:dyDescent="0.2">
      <c r="A17" s="38" t="s">
        <v>168</v>
      </c>
      <c r="B17" s="38" t="s">
        <v>169</v>
      </c>
      <c r="C17" s="38" t="s">
        <v>170</v>
      </c>
      <c r="D17" s="38" t="s">
        <v>159</v>
      </c>
      <c r="E17" s="38" t="s">
        <v>170</v>
      </c>
      <c r="F17" s="38" t="s">
        <v>159</v>
      </c>
      <c r="G17" s="38" t="s">
        <v>163</v>
      </c>
      <c r="H17" s="1"/>
    </row>
    <row r="18" spans="1:8" ht="12.75" customHeight="1" x14ac:dyDescent="0.2">
      <c r="A18" s="38"/>
      <c r="B18" s="38"/>
      <c r="F18" s="21"/>
      <c r="G18" s="38"/>
      <c r="H18" s="1"/>
    </row>
    <row r="19" spans="1:8" ht="12.75" customHeight="1" x14ac:dyDescent="0.2">
      <c r="A19" s="38">
        <v>1</v>
      </c>
      <c r="B19" s="38" t="s">
        <v>12</v>
      </c>
      <c r="C19" s="16" t="s">
        <v>103</v>
      </c>
      <c r="D19" s="21">
        <f>VLOOKUP(C19,Individuel!$B$97:$J$180,9,0)</f>
        <v>1</v>
      </c>
      <c r="E19" s="16" t="s">
        <v>111</v>
      </c>
      <c r="F19" s="21">
        <f>VLOOKUP(E19,Individuel!$B$97:$J$180,9,0)</f>
        <v>2</v>
      </c>
      <c r="G19" s="38">
        <f t="shared" ref="G19:G24" si="0">+D19+F19</f>
        <v>3</v>
      </c>
      <c r="H19" s="1"/>
    </row>
    <row r="20" spans="1:8" ht="12.75" customHeight="1" x14ac:dyDescent="0.2">
      <c r="A20" s="38">
        <v>2</v>
      </c>
      <c r="B20" s="38" t="s">
        <v>13</v>
      </c>
      <c r="C20" s="16" t="s">
        <v>135</v>
      </c>
      <c r="D20" s="21">
        <f>VLOOKUP(C20,Individuel!$B$97:$J$180,9,0)</f>
        <v>3</v>
      </c>
      <c r="E20" s="16" t="s">
        <v>92</v>
      </c>
      <c r="F20" s="21">
        <f>VLOOKUP(E20,Individuel!$B$97:$J$180,9,0)</f>
        <v>2</v>
      </c>
      <c r="G20" s="38">
        <f t="shared" si="0"/>
        <v>5</v>
      </c>
      <c r="H20" s="1"/>
    </row>
    <row r="21" spans="1:8" ht="12.75" customHeight="1" x14ac:dyDescent="0.2">
      <c r="A21" s="38">
        <v>3</v>
      </c>
      <c r="B21" s="38" t="s">
        <v>14</v>
      </c>
      <c r="C21" s="16" t="s">
        <v>98</v>
      </c>
      <c r="D21" s="21">
        <f>VLOOKUP(C21,Individuel!$B$97:$J$180,9,0)</f>
        <v>0</v>
      </c>
      <c r="E21" s="18" t="s">
        <v>105</v>
      </c>
      <c r="F21" s="21">
        <f>VLOOKUP(E21,Individuel!$B$97:$J$180,9,0)</f>
        <v>3</v>
      </c>
      <c r="G21" s="38">
        <f t="shared" si="0"/>
        <v>3</v>
      </c>
      <c r="H21" s="1"/>
    </row>
    <row r="22" spans="1:8" ht="12.75" customHeight="1" x14ac:dyDescent="0.2">
      <c r="A22" s="38">
        <v>4</v>
      </c>
      <c r="B22" s="38" t="s">
        <v>20</v>
      </c>
      <c r="C22" s="16" t="s">
        <v>77</v>
      </c>
      <c r="D22" s="21">
        <f>VLOOKUP(C22,Individuel!$B$97:$J$180,9,0)</f>
        <v>0</v>
      </c>
      <c r="E22" s="18" t="s">
        <v>78</v>
      </c>
      <c r="F22" s="21">
        <f>VLOOKUP(E22,Individuel!$B$97:$J$180,9,0)</f>
        <v>0</v>
      </c>
      <c r="G22" s="38">
        <f t="shared" si="0"/>
        <v>0</v>
      </c>
    </row>
    <row r="23" spans="1:8" ht="12.75" customHeight="1" x14ac:dyDescent="0.2">
      <c r="A23" s="38">
        <v>5</v>
      </c>
      <c r="B23" s="38" t="s">
        <v>15</v>
      </c>
      <c r="C23" s="16" t="s">
        <v>75</v>
      </c>
      <c r="D23" s="21">
        <f>VLOOKUP(C23,Individuel!$B$97:$J$180,9,0)</f>
        <v>3</v>
      </c>
      <c r="E23" s="18" t="s">
        <v>145</v>
      </c>
      <c r="F23" s="21">
        <f>VLOOKUP(E23,Individuel!$B$97:$J$180,9,0)</f>
        <v>2</v>
      </c>
      <c r="G23" s="38">
        <f t="shared" si="0"/>
        <v>5</v>
      </c>
    </row>
    <row r="24" spans="1:8" ht="12.75" customHeight="1" x14ac:dyDescent="0.2">
      <c r="A24" s="38">
        <v>6</v>
      </c>
      <c r="B24" s="38" t="s">
        <v>11</v>
      </c>
      <c r="C24" s="16" t="s">
        <v>173</v>
      </c>
      <c r="D24" s="21" t="e">
        <f>VLOOKUP(C24,Individuel!$B$97:$J$180,9,0)</f>
        <v>#N/A</v>
      </c>
      <c r="E24" s="16" t="s">
        <v>125</v>
      </c>
      <c r="F24" s="21">
        <f>VLOOKUP(E24,Individuel!$B$97:$J$180,9,0)</f>
        <v>3</v>
      </c>
      <c r="G24" s="38" t="e">
        <f t="shared" si="0"/>
        <v>#N/A</v>
      </c>
    </row>
    <row r="25" spans="1:8" ht="12.75" customHeight="1" x14ac:dyDescent="0.2">
      <c r="C25" s="16"/>
    </row>
    <row r="26" spans="1:8" ht="12.75" customHeight="1" x14ac:dyDescent="0.2"/>
    <row r="27" spans="1:8" ht="12.75" customHeight="1" x14ac:dyDescent="0.2"/>
    <row r="28" spans="1:8" ht="12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4">
    <mergeCell ref="A1:G1"/>
    <mergeCell ref="A3:G3"/>
    <mergeCell ref="A6:G6"/>
    <mergeCell ref="A15:G15"/>
  </mergeCells>
  <printOptions horizontalCentered="1"/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Individuel</vt:lpstr>
      <vt:lpstr>Equipe</vt:lpstr>
      <vt:lpstr>Excel_BuiltIn__FilterDatabase_1</vt:lpstr>
      <vt:lpstr>Excel_BuiltIn__FilterDatabase_1_1</vt:lpstr>
      <vt:lpstr>Individuel!Zone_d_impression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Travail</dc:creator>
  <dc:description/>
  <cp:lastModifiedBy>Alain Villemot</cp:lastModifiedBy>
  <cp:revision>10</cp:revision>
  <cp:lastPrinted>2023-12-03T18:11:44Z</cp:lastPrinted>
  <dcterms:created xsi:type="dcterms:W3CDTF">2010-11-22T11:52:02Z</dcterms:created>
  <dcterms:modified xsi:type="dcterms:W3CDTF">2024-11-11T07:28:21Z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NewReviewCycle">
    <vt:lpwstr/>
  </property>
</Properties>
</file>